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281.2017 - UDESC - Peças Incorporáveis - SGPE 11942.2017 - Vig 20.02.19\"/>
    </mc:Choice>
  </mc:AlternateContent>
  <bookViews>
    <workbookView xWindow="0" yWindow="0" windowWidth="21600" windowHeight="9135" tabRatio="857" activeTab="14"/>
  </bookViews>
  <sheets>
    <sheet name="Reitoria" sheetId="75" r:id="rId1"/>
    <sheet name="ESAG" sheetId="154" r:id="rId2"/>
    <sheet name="CEAD" sheetId="164" r:id="rId3"/>
    <sheet name="CEART" sheetId="151" r:id="rId4"/>
    <sheet name="FAED" sheetId="153" r:id="rId5"/>
    <sheet name="CEFID" sheetId="152" r:id="rId6"/>
    <sheet name="MUSEU" sheetId="165" r:id="rId7"/>
    <sheet name="CCT" sheetId="166" r:id="rId8"/>
    <sheet name="CAV" sheetId="157" r:id="rId9"/>
    <sheet name="CEO" sheetId="158" r:id="rId10"/>
    <sheet name="CERES" sheetId="150" r:id="rId11"/>
    <sheet name="CEPLAN" sheetId="156" r:id="rId12"/>
    <sheet name="CESFI" sheetId="163" r:id="rId13"/>
    <sheet name="CEAVI" sheetId="159" r:id="rId14"/>
    <sheet name="GESTOR" sheetId="162" r:id="rId15"/>
    <sheet name="Modelo Anexo II IN 002_2014" sheetId="77" r:id="rId16"/>
  </sheets>
  <definedNames>
    <definedName name="diasuteis" localSheetId="8">#REF!</definedName>
    <definedName name="diasuteis" localSheetId="3">#REF!</definedName>
    <definedName name="diasuteis" localSheetId="13">#REF!</definedName>
    <definedName name="diasuteis" localSheetId="5">#REF!</definedName>
    <definedName name="diasuteis" localSheetId="9">#REF!</definedName>
    <definedName name="diasuteis" localSheetId="11">#REF!</definedName>
    <definedName name="diasuteis" localSheetId="10">#REF!</definedName>
    <definedName name="diasuteis" localSheetId="12">#REF!</definedName>
    <definedName name="diasuteis" localSheetId="1">#REF!</definedName>
    <definedName name="diasuteis" localSheetId="4">#REF!</definedName>
    <definedName name="diasuteis" localSheetId="14">#REF!</definedName>
    <definedName name="diasuteis" localSheetId="0">#REF!</definedName>
    <definedName name="diasuteis">#REF!</definedName>
    <definedName name="Ferias" localSheetId="5">#REF!</definedName>
    <definedName name="Ferias" localSheetId="9">#REF!</definedName>
    <definedName name="Ferias" localSheetId="11">#REF!</definedName>
    <definedName name="Ferias" localSheetId="10">#REF!</definedName>
    <definedName name="Ferias" localSheetId="12">#REF!</definedName>
    <definedName name="Ferias" localSheetId="1">#REF!</definedName>
    <definedName name="Ferias" localSheetId="14">#REF!</definedName>
    <definedName name="Ferias">#REF!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1">OFFSET(#REF!,(MATCH(SMALL(#REF!,ROW()-10),#REF!,0)-1),0)</definedName>
    <definedName name="RD" localSheetId="14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5" i="166" l="1"/>
  <c r="K6" i="166"/>
  <c r="K7" i="166"/>
  <c r="K8" i="166"/>
  <c r="K9" i="166"/>
  <c r="K10" i="166"/>
  <c r="K11" i="166"/>
  <c r="K12" i="166"/>
  <c r="K13" i="166"/>
  <c r="K14" i="166"/>
  <c r="K15" i="166"/>
  <c r="K16" i="166"/>
  <c r="K17" i="166"/>
  <c r="K18" i="166"/>
  <c r="K19" i="166"/>
  <c r="K20" i="166"/>
  <c r="K21" i="166"/>
  <c r="K23" i="166"/>
  <c r="K24" i="166"/>
  <c r="K25" i="166"/>
  <c r="K26" i="166"/>
  <c r="K27" i="166"/>
  <c r="K28" i="166"/>
  <c r="K29" i="166"/>
  <c r="K30" i="166"/>
  <c r="K31" i="166"/>
  <c r="K32" i="166"/>
  <c r="K33" i="166"/>
  <c r="K34" i="166"/>
  <c r="K35" i="166"/>
  <c r="K36" i="166"/>
  <c r="K37" i="166"/>
  <c r="K38" i="166"/>
  <c r="K39" i="166"/>
  <c r="K40" i="166"/>
  <c r="K41" i="166"/>
  <c r="K42" i="166"/>
  <c r="K43" i="166"/>
  <c r="K44" i="166"/>
  <c r="K45" i="166"/>
  <c r="K46" i="166"/>
  <c r="K47" i="166"/>
  <c r="K48" i="166"/>
  <c r="K49" i="166"/>
  <c r="K50" i="166"/>
  <c r="K51" i="166"/>
  <c r="K52" i="166"/>
  <c r="K53" i="166"/>
  <c r="K54" i="166"/>
  <c r="K55" i="166"/>
  <c r="K56" i="166"/>
  <c r="K57" i="166"/>
  <c r="K58" i="166"/>
  <c r="K59" i="166"/>
  <c r="K60" i="166"/>
  <c r="K61" i="166"/>
  <c r="K62" i="166"/>
  <c r="K63" i="166"/>
  <c r="K64" i="166"/>
  <c r="K65" i="166"/>
  <c r="K66" i="166"/>
  <c r="K67" i="166"/>
  <c r="K4" i="166"/>
  <c r="J46" i="154" l="1"/>
  <c r="K5" i="153" l="1"/>
  <c r="K6" i="153"/>
  <c r="K7" i="153"/>
  <c r="K8" i="153"/>
  <c r="K9" i="153"/>
  <c r="K10" i="153"/>
  <c r="K11" i="153"/>
  <c r="K12" i="153"/>
  <c r="K13" i="153"/>
  <c r="K14" i="153"/>
  <c r="K15" i="153"/>
  <c r="K16" i="153"/>
  <c r="K17" i="153"/>
  <c r="K18" i="153"/>
  <c r="K19" i="153"/>
  <c r="K20" i="153"/>
  <c r="K21" i="153"/>
  <c r="K22" i="153"/>
  <c r="K23" i="153"/>
  <c r="K24" i="153"/>
  <c r="K25" i="153"/>
  <c r="K26" i="153"/>
  <c r="K27" i="153"/>
  <c r="K28" i="153"/>
  <c r="K29" i="153"/>
  <c r="K30" i="153"/>
  <c r="K31" i="153"/>
  <c r="K32" i="153"/>
  <c r="K33" i="153"/>
  <c r="K34" i="153"/>
  <c r="K35" i="153"/>
  <c r="K36" i="153"/>
  <c r="K37" i="153"/>
  <c r="K38" i="153"/>
  <c r="K39" i="153"/>
  <c r="K40" i="153"/>
  <c r="K41" i="153"/>
  <c r="K42" i="153"/>
  <c r="K43" i="153"/>
  <c r="K44" i="153"/>
  <c r="K45" i="153"/>
  <c r="K46" i="153"/>
  <c r="K47" i="153"/>
  <c r="K48" i="153"/>
  <c r="K49" i="153"/>
  <c r="K50" i="153"/>
  <c r="K51" i="153"/>
  <c r="K52" i="153"/>
  <c r="K53" i="153"/>
  <c r="K54" i="153"/>
  <c r="K55" i="153"/>
  <c r="K56" i="153"/>
  <c r="K57" i="153"/>
  <c r="K58" i="153"/>
  <c r="K59" i="153"/>
  <c r="K60" i="153"/>
  <c r="K61" i="153"/>
  <c r="K62" i="153"/>
  <c r="K63" i="153"/>
  <c r="K64" i="153"/>
  <c r="K65" i="153"/>
  <c r="K66" i="153"/>
  <c r="K67" i="153"/>
  <c r="K4" i="153"/>
  <c r="K5" i="164" l="1"/>
  <c r="K6" i="164"/>
  <c r="K7" i="164"/>
  <c r="K8" i="164"/>
  <c r="K9" i="164"/>
  <c r="K10" i="164"/>
  <c r="K11" i="164"/>
  <c r="K12" i="164"/>
  <c r="K13" i="164"/>
  <c r="K14" i="164"/>
  <c r="K15" i="164"/>
  <c r="K16" i="164"/>
  <c r="K17" i="164"/>
  <c r="K18" i="164"/>
  <c r="K19" i="164"/>
  <c r="K20" i="164"/>
  <c r="K21" i="164"/>
  <c r="K22" i="164"/>
  <c r="K23" i="164"/>
  <c r="K24" i="164"/>
  <c r="K25" i="164"/>
  <c r="K26" i="164"/>
  <c r="K27" i="164"/>
  <c r="K28" i="164"/>
  <c r="K29" i="164"/>
  <c r="K30" i="164"/>
  <c r="K31" i="164"/>
  <c r="K32" i="164"/>
  <c r="K33" i="164"/>
  <c r="K34" i="164"/>
  <c r="K35" i="164"/>
  <c r="K36" i="164"/>
  <c r="K37" i="164"/>
  <c r="K38" i="164"/>
  <c r="K39" i="164"/>
  <c r="K40" i="164"/>
  <c r="K41" i="164"/>
  <c r="K42" i="164"/>
  <c r="K43" i="164"/>
  <c r="K44" i="164"/>
  <c r="K45" i="164"/>
  <c r="K46" i="164"/>
  <c r="K47" i="164"/>
  <c r="K48" i="164"/>
  <c r="K49" i="164"/>
  <c r="K50" i="164"/>
  <c r="K51" i="164"/>
  <c r="K52" i="164"/>
  <c r="K53" i="164"/>
  <c r="K54" i="164"/>
  <c r="K55" i="164"/>
  <c r="K56" i="164"/>
  <c r="K57" i="164"/>
  <c r="K58" i="164"/>
  <c r="K59" i="164"/>
  <c r="K60" i="164"/>
  <c r="K61" i="164"/>
  <c r="K62" i="164"/>
  <c r="K63" i="164"/>
  <c r="K64" i="164"/>
  <c r="K65" i="164"/>
  <c r="K66" i="164"/>
  <c r="K67" i="164"/>
  <c r="K5" i="151" l="1"/>
  <c r="K6" i="151"/>
  <c r="K7" i="151"/>
  <c r="K8" i="151"/>
  <c r="K9" i="151"/>
  <c r="K10" i="151"/>
  <c r="K11" i="151"/>
  <c r="K12" i="151"/>
  <c r="K13" i="151"/>
  <c r="K14" i="151"/>
  <c r="K15" i="151"/>
  <c r="K16" i="151"/>
  <c r="K17" i="151"/>
  <c r="K18" i="151"/>
  <c r="K19" i="151"/>
  <c r="K20" i="151"/>
  <c r="K21" i="151"/>
  <c r="K22" i="151"/>
  <c r="K23" i="151"/>
  <c r="K24" i="151"/>
  <c r="K25" i="151"/>
  <c r="K26" i="151"/>
  <c r="K27" i="151"/>
  <c r="K28" i="151"/>
  <c r="K29" i="151"/>
  <c r="K30" i="151"/>
  <c r="K31" i="151"/>
  <c r="K32" i="151"/>
  <c r="K33" i="151"/>
  <c r="K34" i="151"/>
  <c r="K35" i="151"/>
  <c r="K36" i="151"/>
  <c r="K37" i="151"/>
  <c r="K38" i="151"/>
  <c r="K39" i="151"/>
  <c r="K40" i="151"/>
  <c r="K41" i="151"/>
  <c r="K42" i="151"/>
  <c r="K43" i="151"/>
  <c r="K44" i="151"/>
  <c r="K45" i="151"/>
  <c r="K46" i="151"/>
  <c r="K47" i="151"/>
  <c r="K48" i="151"/>
  <c r="K49" i="151"/>
  <c r="K50" i="151"/>
  <c r="K51" i="151"/>
  <c r="K52" i="151"/>
  <c r="K53" i="151"/>
  <c r="K54" i="151"/>
  <c r="K55" i="151"/>
  <c r="K56" i="151"/>
  <c r="K57" i="151"/>
  <c r="K58" i="151"/>
  <c r="K59" i="151"/>
  <c r="K60" i="151"/>
  <c r="K61" i="151"/>
  <c r="K62" i="151"/>
  <c r="K63" i="151"/>
  <c r="K64" i="151"/>
  <c r="K65" i="151"/>
  <c r="K66" i="151"/>
  <c r="K67" i="151"/>
  <c r="K4" i="151"/>
  <c r="J12" i="152" l="1"/>
  <c r="J12" i="156"/>
  <c r="J46" i="151" l="1"/>
  <c r="J36" i="151" l="1"/>
  <c r="J36" i="164"/>
  <c r="J22" i="159" l="1"/>
  <c r="J22" i="166"/>
  <c r="K22" i="166" s="1"/>
  <c r="J42" i="151" l="1"/>
  <c r="J42" i="153"/>
  <c r="M17" i="162" l="1"/>
  <c r="M18" i="162"/>
  <c r="M19" i="162"/>
  <c r="M20" i="162"/>
  <c r="J4" i="162"/>
  <c r="M4" i="162" s="1"/>
  <c r="J5" i="162"/>
  <c r="M5" i="162" s="1"/>
  <c r="J6" i="162"/>
  <c r="M6" i="162" s="1"/>
  <c r="J7" i="162"/>
  <c r="M7" i="162" s="1"/>
  <c r="J8" i="162"/>
  <c r="M8" i="162" s="1"/>
  <c r="J9" i="162"/>
  <c r="M9" i="162" s="1"/>
  <c r="J10" i="162"/>
  <c r="M10" i="162" s="1"/>
  <c r="J11" i="162"/>
  <c r="M11" i="162" s="1"/>
  <c r="J12" i="162"/>
  <c r="M12" i="162" s="1"/>
  <c r="J13" i="162"/>
  <c r="M13" i="162" s="1"/>
  <c r="J14" i="162"/>
  <c r="M14" i="162" s="1"/>
  <c r="J15" i="162"/>
  <c r="M15" i="162" s="1"/>
  <c r="J16" i="162"/>
  <c r="M16" i="162" s="1"/>
  <c r="J21" i="162"/>
  <c r="M21" i="162" s="1"/>
  <c r="J22" i="162"/>
  <c r="M22" i="162" s="1"/>
  <c r="J23" i="162"/>
  <c r="M23" i="162" s="1"/>
  <c r="J24" i="162"/>
  <c r="M24" i="162" s="1"/>
  <c r="J25" i="162"/>
  <c r="M25" i="162" s="1"/>
  <c r="J26" i="162"/>
  <c r="M26" i="162" s="1"/>
  <c r="J27" i="162"/>
  <c r="M27" i="162" s="1"/>
  <c r="J28" i="162"/>
  <c r="M28" i="162" s="1"/>
  <c r="J29" i="162"/>
  <c r="M29" i="162" s="1"/>
  <c r="J30" i="162"/>
  <c r="M30" i="162" s="1"/>
  <c r="J31" i="162"/>
  <c r="M31" i="162" s="1"/>
  <c r="J32" i="162"/>
  <c r="M32" i="162" s="1"/>
  <c r="J33" i="162"/>
  <c r="M33" i="162" s="1"/>
  <c r="J34" i="162"/>
  <c r="M34" i="162" s="1"/>
  <c r="J35" i="162"/>
  <c r="M35" i="162" s="1"/>
  <c r="J36" i="162"/>
  <c r="M36" i="162" s="1"/>
  <c r="J37" i="162"/>
  <c r="M37" i="162" s="1"/>
  <c r="J38" i="162"/>
  <c r="M38" i="162" s="1"/>
  <c r="J39" i="162"/>
  <c r="M39" i="162" s="1"/>
  <c r="J40" i="162"/>
  <c r="M40" i="162" s="1"/>
  <c r="J41" i="162"/>
  <c r="M41" i="162" s="1"/>
  <c r="J42" i="162"/>
  <c r="M42" i="162" s="1"/>
  <c r="J43" i="162"/>
  <c r="M43" i="162" s="1"/>
  <c r="J44" i="162"/>
  <c r="M44" i="162" s="1"/>
  <c r="J45" i="162"/>
  <c r="M45" i="162" s="1"/>
  <c r="J46" i="162"/>
  <c r="M46" i="162" s="1"/>
  <c r="J47" i="162"/>
  <c r="M47" i="162" s="1"/>
  <c r="J48" i="162"/>
  <c r="M48" i="162" s="1"/>
  <c r="J49" i="162"/>
  <c r="M49" i="162" s="1"/>
  <c r="J50" i="162"/>
  <c r="M50" i="162" s="1"/>
  <c r="J51" i="162"/>
  <c r="M51" i="162" s="1"/>
  <c r="J52" i="162"/>
  <c r="M52" i="162" s="1"/>
  <c r="J53" i="162"/>
  <c r="M53" i="162" s="1"/>
  <c r="J54" i="162"/>
  <c r="M54" i="162" s="1"/>
  <c r="J55" i="162"/>
  <c r="M55" i="162" s="1"/>
  <c r="J56" i="162"/>
  <c r="M56" i="162" s="1"/>
  <c r="J57" i="162"/>
  <c r="M57" i="162" s="1"/>
  <c r="J58" i="162"/>
  <c r="M58" i="162" s="1"/>
  <c r="J59" i="162"/>
  <c r="M59" i="162" s="1"/>
  <c r="J60" i="162"/>
  <c r="M60" i="162" s="1"/>
  <c r="J61" i="162"/>
  <c r="M61" i="162" s="1"/>
  <c r="J62" i="162"/>
  <c r="M62" i="162" s="1"/>
  <c r="J63" i="162"/>
  <c r="M63" i="162" s="1"/>
  <c r="J64" i="162"/>
  <c r="M64" i="162" s="1"/>
  <c r="J65" i="162"/>
  <c r="M65" i="162" s="1"/>
  <c r="J66" i="162"/>
  <c r="M66" i="162" s="1"/>
  <c r="J3" i="162"/>
  <c r="M3" i="162" s="1"/>
  <c r="K67" i="159"/>
  <c r="L67" i="159" s="1"/>
  <c r="K66" i="159"/>
  <c r="L66" i="159" s="1"/>
  <c r="K65" i="159"/>
  <c r="L65" i="159" s="1"/>
  <c r="K64" i="159"/>
  <c r="L64" i="159" s="1"/>
  <c r="K63" i="159"/>
  <c r="L63" i="159" s="1"/>
  <c r="K62" i="159"/>
  <c r="L62" i="159" s="1"/>
  <c r="K61" i="159"/>
  <c r="L61" i="159" s="1"/>
  <c r="K60" i="159"/>
  <c r="L60" i="159" s="1"/>
  <c r="K59" i="159"/>
  <c r="L59" i="159" s="1"/>
  <c r="K58" i="159"/>
  <c r="L58" i="159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L28" i="159"/>
  <c r="K28" i="159"/>
  <c r="K27" i="159"/>
  <c r="L27" i="159" s="1"/>
  <c r="K26" i="159"/>
  <c r="L26" i="159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67" i="163"/>
  <c r="L67" i="163" s="1"/>
  <c r="K66" i="163"/>
  <c r="L66" i="163" s="1"/>
  <c r="K65" i="163"/>
  <c r="L65" i="163" s="1"/>
  <c r="K64" i="163"/>
  <c r="L64" i="163" s="1"/>
  <c r="K63" i="163"/>
  <c r="L63" i="163" s="1"/>
  <c r="K62" i="163"/>
  <c r="L62" i="163" s="1"/>
  <c r="K61" i="163"/>
  <c r="L61" i="163" s="1"/>
  <c r="K60" i="163"/>
  <c r="L60" i="163" s="1"/>
  <c r="K59" i="163"/>
  <c r="L59" i="163" s="1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67" i="156"/>
  <c r="L67" i="156" s="1"/>
  <c r="K66" i="156"/>
  <c r="L66" i="156" s="1"/>
  <c r="K65" i="156"/>
  <c r="L65" i="156" s="1"/>
  <c r="K64" i="156"/>
  <c r="L64" i="156" s="1"/>
  <c r="K63" i="156"/>
  <c r="L63" i="156" s="1"/>
  <c r="K62" i="156"/>
  <c r="L62" i="156" s="1"/>
  <c r="K61" i="156"/>
  <c r="L61" i="156" s="1"/>
  <c r="K60" i="156"/>
  <c r="L60" i="156" s="1"/>
  <c r="K59" i="156"/>
  <c r="L59" i="156" s="1"/>
  <c r="K58" i="156"/>
  <c r="L58" i="156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9" i="156"/>
  <c r="L39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67" i="150"/>
  <c r="L67" i="150" s="1"/>
  <c r="K66" i="150"/>
  <c r="L66" i="150" s="1"/>
  <c r="K65" i="150"/>
  <c r="L65" i="150" s="1"/>
  <c r="K64" i="150"/>
  <c r="L64" i="150" s="1"/>
  <c r="K63" i="150"/>
  <c r="L63" i="150" s="1"/>
  <c r="K62" i="150"/>
  <c r="L62" i="150" s="1"/>
  <c r="K61" i="150"/>
  <c r="L61" i="150" s="1"/>
  <c r="K60" i="150"/>
  <c r="L60" i="150" s="1"/>
  <c r="K59" i="150"/>
  <c r="L59" i="150" s="1"/>
  <c r="K58" i="150"/>
  <c r="L58" i="150" s="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L21" i="150"/>
  <c r="L20" i="150"/>
  <c r="L19" i="150"/>
  <c r="L18" i="150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67" i="158"/>
  <c r="L67" i="158" s="1"/>
  <c r="K66" i="158"/>
  <c r="L66" i="158" s="1"/>
  <c r="K65" i="158"/>
  <c r="L65" i="158" s="1"/>
  <c r="K64" i="158"/>
  <c r="L64" i="158" s="1"/>
  <c r="K63" i="158"/>
  <c r="L63" i="158" s="1"/>
  <c r="K62" i="158"/>
  <c r="L62" i="158" s="1"/>
  <c r="K61" i="158"/>
  <c r="L61" i="158" s="1"/>
  <c r="K60" i="158"/>
  <c r="L60" i="158" s="1"/>
  <c r="K59" i="158"/>
  <c r="L59" i="158" s="1"/>
  <c r="K58" i="158"/>
  <c r="L58" i="158" s="1"/>
  <c r="K57" i="158"/>
  <c r="L57" i="158" s="1"/>
  <c r="K56" i="158"/>
  <c r="L56" i="158" s="1"/>
  <c r="K55" i="158"/>
  <c r="L55" i="158" s="1"/>
  <c r="K54" i="158"/>
  <c r="L54" i="158" s="1"/>
  <c r="K53" i="158"/>
  <c r="L53" i="158" s="1"/>
  <c r="K52" i="158"/>
  <c r="L52" i="158" s="1"/>
  <c r="K51" i="158"/>
  <c r="L51" i="158" s="1"/>
  <c r="K50" i="158"/>
  <c r="L50" i="158" s="1"/>
  <c r="K49" i="158"/>
  <c r="L49" i="158" s="1"/>
  <c r="K48" i="158"/>
  <c r="L48" i="158" s="1"/>
  <c r="K47" i="158"/>
  <c r="L47" i="158" s="1"/>
  <c r="K46" i="158"/>
  <c r="L46" i="158" s="1"/>
  <c r="K45" i="158"/>
  <c r="L45" i="158" s="1"/>
  <c r="K44" i="158"/>
  <c r="L44" i="158" s="1"/>
  <c r="K43" i="158"/>
  <c r="L43" i="158" s="1"/>
  <c r="K42" i="158"/>
  <c r="L42" i="158" s="1"/>
  <c r="K41" i="158"/>
  <c r="L41" i="158" s="1"/>
  <c r="K40" i="158"/>
  <c r="L40" i="158" s="1"/>
  <c r="K39" i="158"/>
  <c r="L39" i="158" s="1"/>
  <c r="K38" i="158"/>
  <c r="L38" i="158" s="1"/>
  <c r="K37" i="158"/>
  <c r="L37" i="158" s="1"/>
  <c r="K36" i="158"/>
  <c r="L36" i="158" s="1"/>
  <c r="K35" i="158"/>
  <c r="L35" i="158" s="1"/>
  <c r="K34" i="158"/>
  <c r="L34" i="158" s="1"/>
  <c r="K33" i="158"/>
  <c r="L33" i="158" s="1"/>
  <c r="K32" i="158"/>
  <c r="L32" i="158" s="1"/>
  <c r="K31" i="158"/>
  <c r="L31" i="158" s="1"/>
  <c r="K30" i="158"/>
  <c r="L30" i="158" s="1"/>
  <c r="K29" i="158"/>
  <c r="L29" i="158" s="1"/>
  <c r="K28" i="158"/>
  <c r="L28" i="158" s="1"/>
  <c r="K27" i="158"/>
  <c r="L27" i="158" s="1"/>
  <c r="K26" i="158"/>
  <c r="L26" i="158" s="1"/>
  <c r="K25" i="158"/>
  <c r="L25" i="158" s="1"/>
  <c r="K24" i="158"/>
  <c r="L24" i="158" s="1"/>
  <c r="K23" i="158"/>
  <c r="L23" i="158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67" i="157"/>
  <c r="L67" i="157" s="1"/>
  <c r="K66" i="157"/>
  <c r="L66" i="157" s="1"/>
  <c r="K65" i="157"/>
  <c r="L65" i="157" s="1"/>
  <c r="K64" i="157"/>
  <c r="L64" i="157" s="1"/>
  <c r="K63" i="157"/>
  <c r="L63" i="157" s="1"/>
  <c r="K62" i="157"/>
  <c r="L62" i="157" s="1"/>
  <c r="K61" i="157"/>
  <c r="L61" i="157" s="1"/>
  <c r="K60" i="157"/>
  <c r="L60" i="157" s="1"/>
  <c r="K59" i="157"/>
  <c r="L59" i="157" s="1"/>
  <c r="K58" i="157"/>
  <c r="L58" i="157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L67" i="166"/>
  <c r="L66" i="166"/>
  <c r="L65" i="166"/>
  <c r="L64" i="166"/>
  <c r="L63" i="166"/>
  <c r="L62" i="166"/>
  <c r="L61" i="166"/>
  <c r="L60" i="166"/>
  <c r="L59" i="166"/>
  <c r="L58" i="166"/>
  <c r="L57" i="166"/>
  <c r="L56" i="166"/>
  <c r="L55" i="166"/>
  <c r="L54" i="166"/>
  <c r="L53" i="166"/>
  <c r="L52" i="166"/>
  <c r="L51" i="166"/>
  <c r="L50" i="166"/>
  <c r="L49" i="166"/>
  <c r="L48" i="166"/>
  <c r="L47" i="166"/>
  <c r="L46" i="166"/>
  <c r="L45" i="166"/>
  <c r="L44" i="166"/>
  <c r="L43" i="166"/>
  <c r="L42" i="166"/>
  <c r="L41" i="166"/>
  <c r="L40" i="166"/>
  <c r="L39" i="166"/>
  <c r="L38" i="166"/>
  <c r="L37" i="166"/>
  <c r="L36" i="166"/>
  <c r="L35" i="166"/>
  <c r="L34" i="166"/>
  <c r="L33" i="166"/>
  <c r="L32" i="166"/>
  <c r="L31" i="166"/>
  <c r="L30" i="166"/>
  <c r="L29" i="166"/>
  <c r="L28" i="166"/>
  <c r="L27" i="166"/>
  <c r="L26" i="166"/>
  <c r="L25" i="166"/>
  <c r="L24" i="166"/>
  <c r="L23" i="166"/>
  <c r="L22" i="166"/>
  <c r="L21" i="166"/>
  <c r="L20" i="166"/>
  <c r="L19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K67" i="165"/>
  <c r="L67" i="165" s="1"/>
  <c r="K66" i="165"/>
  <c r="L66" i="165" s="1"/>
  <c r="K65" i="165"/>
  <c r="L65" i="165" s="1"/>
  <c r="K64" i="165"/>
  <c r="L64" i="165" s="1"/>
  <c r="K63" i="165"/>
  <c r="L63" i="165" s="1"/>
  <c r="K62" i="165"/>
  <c r="L62" i="165" s="1"/>
  <c r="K61" i="165"/>
  <c r="L61" i="165" s="1"/>
  <c r="K60" i="165"/>
  <c r="L60" i="165" s="1"/>
  <c r="K59" i="165"/>
  <c r="L59" i="165" s="1"/>
  <c r="K58" i="165"/>
  <c r="L58" i="165" s="1"/>
  <c r="K57" i="165"/>
  <c r="L57" i="165" s="1"/>
  <c r="K56" i="165"/>
  <c r="L56" i="165" s="1"/>
  <c r="K55" i="165"/>
  <c r="L55" i="165" s="1"/>
  <c r="K54" i="165"/>
  <c r="L54" i="165" s="1"/>
  <c r="K53" i="165"/>
  <c r="L53" i="165" s="1"/>
  <c r="K52" i="165"/>
  <c r="L52" i="165" s="1"/>
  <c r="K51" i="165"/>
  <c r="L51" i="165" s="1"/>
  <c r="K50" i="165"/>
  <c r="L50" i="165" s="1"/>
  <c r="K49" i="165"/>
  <c r="L49" i="165" s="1"/>
  <c r="K48" i="165"/>
  <c r="L48" i="165" s="1"/>
  <c r="K47" i="165"/>
  <c r="L47" i="165" s="1"/>
  <c r="K46" i="165"/>
  <c r="L46" i="165" s="1"/>
  <c r="K45" i="165"/>
  <c r="L45" i="165" s="1"/>
  <c r="K44" i="165"/>
  <c r="L44" i="165" s="1"/>
  <c r="K43" i="165"/>
  <c r="L43" i="165" s="1"/>
  <c r="L42" i="165"/>
  <c r="K42" i="165"/>
  <c r="K41" i="165"/>
  <c r="L41" i="165" s="1"/>
  <c r="K40" i="165"/>
  <c r="L40" i="165" s="1"/>
  <c r="K39" i="165"/>
  <c r="L39" i="165" s="1"/>
  <c r="K38" i="165"/>
  <c r="L38" i="165" s="1"/>
  <c r="K37" i="165"/>
  <c r="L37" i="165" s="1"/>
  <c r="K36" i="165"/>
  <c r="L36" i="165" s="1"/>
  <c r="K35" i="165"/>
  <c r="L35" i="165" s="1"/>
  <c r="K34" i="165"/>
  <c r="L34" i="165" s="1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K26" i="165"/>
  <c r="L26" i="165" s="1"/>
  <c r="K25" i="165"/>
  <c r="L25" i="165" s="1"/>
  <c r="K24" i="165"/>
  <c r="L24" i="165" s="1"/>
  <c r="K23" i="165"/>
  <c r="L23" i="165" s="1"/>
  <c r="K22" i="165"/>
  <c r="K21" i="165"/>
  <c r="L21" i="165" s="1"/>
  <c r="K20" i="165"/>
  <c r="L20" i="165" s="1"/>
  <c r="K19" i="165"/>
  <c r="L19" i="165" s="1"/>
  <c r="L18" i="165"/>
  <c r="K18" i="165"/>
  <c r="K17" i="165"/>
  <c r="L17" i="165" s="1"/>
  <c r="K16" i="165"/>
  <c r="L16" i="165" s="1"/>
  <c r="K15" i="165"/>
  <c r="L15" i="165" s="1"/>
  <c r="K14" i="165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67" i="152"/>
  <c r="L67" i="152" s="1"/>
  <c r="K66" i="152"/>
  <c r="L66" i="152" s="1"/>
  <c r="K65" i="152"/>
  <c r="L65" i="152" s="1"/>
  <c r="K64" i="152"/>
  <c r="L64" i="152" s="1"/>
  <c r="K63" i="152"/>
  <c r="L63" i="152" s="1"/>
  <c r="K62" i="152"/>
  <c r="L62" i="152" s="1"/>
  <c r="K61" i="152"/>
  <c r="L61" i="152" s="1"/>
  <c r="K60" i="152"/>
  <c r="L60" i="152" s="1"/>
  <c r="K59" i="152"/>
  <c r="L59" i="152" s="1"/>
  <c r="K58" i="152"/>
  <c r="L58" i="152" s="1"/>
  <c r="K57" i="152"/>
  <c r="L57" i="152" s="1"/>
  <c r="K56" i="152"/>
  <c r="L56" i="152" s="1"/>
  <c r="K55" i="152"/>
  <c r="L55" i="152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L20" i="152"/>
  <c r="K20" i="152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L67" i="153"/>
  <c r="L66" i="153"/>
  <c r="L65" i="153"/>
  <c r="L64" i="153"/>
  <c r="L63" i="153"/>
  <c r="L62" i="153"/>
  <c r="L61" i="153"/>
  <c r="L60" i="153"/>
  <c r="L59" i="153"/>
  <c r="L58" i="153"/>
  <c r="L57" i="153"/>
  <c r="L56" i="153"/>
  <c r="L55" i="153"/>
  <c r="L54" i="153"/>
  <c r="L53" i="153"/>
  <c r="L52" i="153"/>
  <c r="L51" i="153"/>
  <c r="L50" i="153"/>
  <c r="L49" i="153"/>
  <c r="L48" i="153"/>
  <c r="L47" i="153"/>
  <c r="L46" i="153"/>
  <c r="L45" i="153"/>
  <c r="L44" i="153"/>
  <c r="L43" i="153"/>
  <c r="L42" i="153"/>
  <c r="L41" i="153"/>
  <c r="L40" i="153"/>
  <c r="L39" i="153"/>
  <c r="L38" i="153"/>
  <c r="L37" i="153"/>
  <c r="L36" i="153"/>
  <c r="L35" i="153"/>
  <c r="L34" i="153"/>
  <c r="L33" i="153"/>
  <c r="L32" i="153"/>
  <c r="L31" i="153"/>
  <c r="L30" i="153"/>
  <c r="L29" i="153"/>
  <c r="L28" i="153"/>
  <c r="L27" i="153"/>
  <c r="L26" i="153"/>
  <c r="L25" i="153"/>
  <c r="L24" i="153"/>
  <c r="L23" i="153"/>
  <c r="L22" i="153"/>
  <c r="L21" i="153"/>
  <c r="L20" i="153"/>
  <c r="L19" i="153"/>
  <c r="L18" i="153"/>
  <c r="L17" i="153"/>
  <c r="L16" i="153"/>
  <c r="L15" i="153"/>
  <c r="L14" i="153"/>
  <c r="L13" i="153"/>
  <c r="L12" i="153"/>
  <c r="L11" i="153"/>
  <c r="L10" i="153"/>
  <c r="L9" i="153"/>
  <c r="L8" i="153"/>
  <c r="L7" i="153"/>
  <c r="L6" i="153"/>
  <c r="L5" i="153"/>
  <c r="L4" i="153"/>
  <c r="L67" i="151"/>
  <c r="L66" i="151"/>
  <c r="L65" i="151"/>
  <c r="L64" i="151"/>
  <c r="L63" i="151"/>
  <c r="L62" i="151"/>
  <c r="L61" i="151"/>
  <c r="L60" i="151"/>
  <c r="L59" i="151"/>
  <c r="L58" i="151"/>
  <c r="L57" i="151"/>
  <c r="L56" i="151"/>
  <c r="L55" i="151"/>
  <c r="L54" i="151"/>
  <c r="L53" i="151"/>
  <c r="L52" i="151"/>
  <c r="L51" i="151"/>
  <c r="L50" i="151"/>
  <c r="L49" i="151"/>
  <c r="L48" i="151"/>
  <c r="L47" i="151"/>
  <c r="L46" i="151"/>
  <c r="L45" i="151"/>
  <c r="L44" i="151"/>
  <c r="L43" i="151"/>
  <c r="L42" i="151"/>
  <c r="L41" i="151"/>
  <c r="L40" i="151"/>
  <c r="L39" i="151"/>
  <c r="L38" i="151"/>
  <c r="L37" i="151"/>
  <c r="L36" i="151"/>
  <c r="L35" i="151"/>
  <c r="L34" i="151"/>
  <c r="L33" i="151"/>
  <c r="L32" i="151"/>
  <c r="L31" i="151"/>
  <c r="L30" i="151"/>
  <c r="L29" i="151"/>
  <c r="L28" i="151"/>
  <c r="L27" i="151"/>
  <c r="L26" i="151"/>
  <c r="L25" i="151"/>
  <c r="L24" i="151"/>
  <c r="L23" i="151"/>
  <c r="L22" i="151"/>
  <c r="L21" i="151"/>
  <c r="L20" i="151"/>
  <c r="L19" i="151"/>
  <c r="L18" i="151"/>
  <c r="L17" i="151"/>
  <c r="L16" i="151"/>
  <c r="L15" i="151"/>
  <c r="L14" i="151"/>
  <c r="L13" i="151"/>
  <c r="L12" i="151"/>
  <c r="L11" i="151"/>
  <c r="L10" i="151"/>
  <c r="L9" i="151"/>
  <c r="L8" i="151"/>
  <c r="L7" i="151"/>
  <c r="L6" i="151"/>
  <c r="L5" i="151"/>
  <c r="L4" i="151"/>
  <c r="L67" i="164"/>
  <c r="L66" i="164"/>
  <c r="L65" i="164"/>
  <c r="L64" i="164"/>
  <c r="L63" i="164"/>
  <c r="L62" i="164"/>
  <c r="L61" i="164"/>
  <c r="L60" i="164"/>
  <c r="L59" i="164"/>
  <c r="L58" i="164"/>
  <c r="L57" i="164"/>
  <c r="L56" i="164"/>
  <c r="L55" i="164"/>
  <c r="L54" i="164"/>
  <c r="L53" i="164"/>
  <c r="L52" i="164"/>
  <c r="L51" i="164"/>
  <c r="L50" i="164"/>
  <c r="L49" i="164"/>
  <c r="L48" i="164"/>
  <c r="L47" i="164"/>
  <c r="L46" i="164"/>
  <c r="L45" i="164"/>
  <c r="L44" i="164"/>
  <c r="L43" i="164"/>
  <c r="L42" i="164"/>
  <c r="L41" i="164"/>
  <c r="L40" i="164"/>
  <c r="L39" i="164"/>
  <c r="L38" i="164"/>
  <c r="L37" i="164"/>
  <c r="L36" i="164"/>
  <c r="L35" i="164"/>
  <c r="L34" i="164"/>
  <c r="L33" i="164"/>
  <c r="L32" i="164"/>
  <c r="L31" i="164"/>
  <c r="L30" i="164"/>
  <c r="L29" i="164"/>
  <c r="L28" i="164"/>
  <c r="L27" i="164"/>
  <c r="L26" i="164"/>
  <c r="L25" i="164"/>
  <c r="L24" i="164"/>
  <c r="L23" i="164"/>
  <c r="L22" i="164"/>
  <c r="L21" i="164"/>
  <c r="L20" i="164"/>
  <c r="L19" i="164"/>
  <c r="L18" i="164"/>
  <c r="L17" i="164"/>
  <c r="L16" i="164"/>
  <c r="L15" i="164"/>
  <c r="L14" i="164"/>
  <c r="L13" i="164"/>
  <c r="L12" i="164"/>
  <c r="L11" i="164"/>
  <c r="L10" i="164"/>
  <c r="L9" i="164"/>
  <c r="L8" i="164"/>
  <c r="L7" i="164"/>
  <c r="L6" i="164"/>
  <c r="L5" i="164"/>
  <c r="K4" i="164"/>
  <c r="L4" i="164" s="1"/>
  <c r="K67" i="154"/>
  <c r="L67" i="154" s="1"/>
  <c r="K66" i="154"/>
  <c r="L66" i="154" s="1"/>
  <c r="K65" i="154"/>
  <c r="L65" i="154" s="1"/>
  <c r="K64" i="154"/>
  <c r="L64" i="154" s="1"/>
  <c r="K63" i="154"/>
  <c r="L63" i="154" s="1"/>
  <c r="K62" i="154"/>
  <c r="L62" i="154" s="1"/>
  <c r="K61" i="154"/>
  <c r="L61" i="154" s="1"/>
  <c r="K60" i="154"/>
  <c r="L60" i="154" s="1"/>
  <c r="K59" i="154"/>
  <c r="L59" i="154" s="1"/>
  <c r="K58" i="154"/>
  <c r="L58" i="154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62" i="75"/>
  <c r="K6" i="75"/>
  <c r="L6" i="75" s="1"/>
  <c r="K7" i="75"/>
  <c r="L7" i="75" s="1"/>
  <c r="K8" i="75"/>
  <c r="L8" i="75" s="1"/>
  <c r="K9" i="75"/>
  <c r="L9" i="75" s="1"/>
  <c r="K10" i="75"/>
  <c r="L10" i="75" s="1"/>
  <c r="K11" i="75"/>
  <c r="L11" i="75" s="1"/>
  <c r="K12" i="75"/>
  <c r="L12" i="75" s="1"/>
  <c r="K13" i="75"/>
  <c r="L13" i="75" s="1"/>
  <c r="K14" i="75"/>
  <c r="L14" i="75" s="1"/>
  <c r="K15" i="75"/>
  <c r="L15" i="75" s="1"/>
  <c r="K16" i="75"/>
  <c r="K17" i="75"/>
  <c r="L17" i="75" s="1"/>
  <c r="K18" i="75"/>
  <c r="L18" i="75" s="1"/>
  <c r="K19" i="75"/>
  <c r="L19" i="75" s="1"/>
  <c r="K20" i="75"/>
  <c r="L20" i="75" s="1"/>
  <c r="K21" i="75"/>
  <c r="L21" i="75" s="1"/>
  <c r="K22" i="75"/>
  <c r="L22" i="75" s="1"/>
  <c r="K23" i="75"/>
  <c r="L23" i="75" s="1"/>
  <c r="K24" i="75"/>
  <c r="K25" i="75"/>
  <c r="L25" i="75" s="1"/>
  <c r="K26" i="75"/>
  <c r="L26" i="75" s="1"/>
  <c r="K27" i="75"/>
  <c r="L27" i="75" s="1"/>
  <c r="K28" i="75"/>
  <c r="L28" i="75" s="1"/>
  <c r="K29" i="75"/>
  <c r="L29" i="75" s="1"/>
  <c r="K30" i="75"/>
  <c r="L30" i="75" s="1"/>
  <c r="K31" i="75"/>
  <c r="L31" i="75" s="1"/>
  <c r="K32" i="75"/>
  <c r="K33" i="75"/>
  <c r="L33" i="75" s="1"/>
  <c r="K34" i="75"/>
  <c r="L34" i="75" s="1"/>
  <c r="K35" i="75"/>
  <c r="L35" i="75" s="1"/>
  <c r="K36" i="75"/>
  <c r="L36" i="75" s="1"/>
  <c r="K37" i="75"/>
  <c r="L37" i="75" s="1"/>
  <c r="K38" i="75"/>
  <c r="L38" i="75" s="1"/>
  <c r="K39" i="75"/>
  <c r="L39" i="75" s="1"/>
  <c r="K40" i="75"/>
  <c r="K41" i="75"/>
  <c r="L41" i="75" s="1"/>
  <c r="K42" i="75"/>
  <c r="L42" i="75" s="1"/>
  <c r="K43" i="75"/>
  <c r="L43" i="75" s="1"/>
  <c r="K44" i="75"/>
  <c r="L44" i="75" s="1"/>
  <c r="K45" i="75"/>
  <c r="L45" i="75" s="1"/>
  <c r="K46" i="75"/>
  <c r="K47" i="75"/>
  <c r="L47" i="75" s="1"/>
  <c r="K48" i="75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/>
  <c r="K55" i="75"/>
  <c r="L55" i="75" s="1"/>
  <c r="K56" i="75"/>
  <c r="L56" i="75" s="1"/>
  <c r="K57" i="75"/>
  <c r="L57" i="75" s="1"/>
  <c r="K58" i="75"/>
  <c r="L58" i="75" s="1"/>
  <c r="K59" i="75"/>
  <c r="L59" i="75" s="1"/>
  <c r="K60" i="75"/>
  <c r="L60" i="75" s="1"/>
  <c r="K61" i="75"/>
  <c r="L61" i="75" s="1"/>
  <c r="L62" i="75"/>
  <c r="K63" i="75"/>
  <c r="L63" i="75" s="1"/>
  <c r="K64" i="75"/>
  <c r="K65" i="75"/>
  <c r="L65" i="75" s="1"/>
  <c r="K66" i="75"/>
  <c r="L66" i="75" s="1"/>
  <c r="K67" i="75"/>
  <c r="L67" i="75" s="1"/>
  <c r="K53" i="162" l="1"/>
  <c r="L53" i="162" s="1"/>
  <c r="K37" i="162"/>
  <c r="L37" i="162" s="1"/>
  <c r="K45" i="162"/>
  <c r="L45" i="162" s="1"/>
  <c r="K15" i="162"/>
  <c r="N15" i="162" s="1"/>
  <c r="K47" i="162"/>
  <c r="N47" i="162" s="1"/>
  <c r="K39" i="162"/>
  <c r="N39" i="162" s="1"/>
  <c r="K21" i="162"/>
  <c r="L21" i="162" s="1"/>
  <c r="K62" i="162"/>
  <c r="L62" i="162" s="1"/>
  <c r="K31" i="162"/>
  <c r="N31" i="162" s="1"/>
  <c r="K23" i="162"/>
  <c r="L23" i="162" s="1"/>
  <c r="K63" i="162"/>
  <c r="N63" i="162" s="1"/>
  <c r="K9" i="162"/>
  <c r="L9" i="162" s="1"/>
  <c r="K25" i="162"/>
  <c r="L25" i="162" s="1"/>
  <c r="L64" i="75"/>
  <c r="L46" i="75"/>
  <c r="K13" i="162"/>
  <c r="L13" i="162" s="1"/>
  <c r="K33" i="162"/>
  <c r="L33" i="162" s="1"/>
  <c r="K42" i="162"/>
  <c r="L42" i="162" s="1"/>
  <c r="L22" i="165"/>
  <c r="K66" i="162"/>
  <c r="L66" i="162" s="1"/>
  <c r="K46" i="162"/>
  <c r="L46" i="162" s="1"/>
  <c r="K29" i="162"/>
  <c r="L29" i="162" s="1"/>
  <c r="K61" i="162"/>
  <c r="N61" i="162" s="1"/>
  <c r="L14" i="165"/>
  <c r="K58" i="162"/>
  <c r="L58" i="162" s="1"/>
  <c r="K54" i="162"/>
  <c r="L54" i="162" s="1"/>
  <c r="K5" i="162"/>
  <c r="L48" i="75"/>
  <c r="L32" i="75"/>
  <c r="L16" i="75"/>
  <c r="K59" i="162"/>
  <c r="K55" i="162"/>
  <c r="K51" i="162"/>
  <c r="K43" i="162"/>
  <c r="K38" i="162"/>
  <c r="K34" i="162"/>
  <c r="K30" i="162"/>
  <c r="K26" i="162"/>
  <c r="K22" i="162"/>
  <c r="K14" i="162"/>
  <c r="K10" i="162"/>
  <c r="K6" i="162"/>
  <c r="K50" i="162"/>
  <c r="L40" i="75"/>
  <c r="L24" i="75"/>
  <c r="K65" i="162"/>
  <c r="K57" i="162"/>
  <c r="K49" i="162"/>
  <c r="K40" i="162"/>
  <c r="K36" i="162"/>
  <c r="K32" i="162"/>
  <c r="K28" i="162"/>
  <c r="K24" i="162"/>
  <c r="K16" i="162"/>
  <c r="K12" i="162"/>
  <c r="K8" i="162"/>
  <c r="K64" i="162"/>
  <c r="K60" i="162"/>
  <c r="K56" i="162"/>
  <c r="K52" i="162"/>
  <c r="K48" i="162"/>
  <c r="K44" i="162"/>
  <c r="K35" i="162"/>
  <c r="K27" i="162"/>
  <c r="K11" i="162"/>
  <c r="K7" i="162"/>
  <c r="K17" i="162"/>
  <c r="L17" i="162" s="1"/>
  <c r="K18" i="162"/>
  <c r="K20" i="162"/>
  <c r="K19" i="162"/>
  <c r="M67" i="162"/>
  <c r="N72" i="162" s="1"/>
  <c r="K41" i="162"/>
  <c r="K5" i="75"/>
  <c r="K4" i="75"/>
  <c r="N37" i="162" l="1"/>
  <c r="N53" i="162"/>
  <c r="N33" i="162"/>
  <c r="N62" i="162"/>
  <c r="N9" i="162"/>
  <c r="N66" i="162"/>
  <c r="N13" i="162"/>
  <c r="N23" i="162"/>
  <c r="N45" i="162"/>
  <c r="L15" i="162"/>
  <c r="N58" i="162"/>
  <c r="L47" i="162"/>
  <c r="N54" i="162"/>
  <c r="L39" i="162"/>
  <c r="L31" i="162"/>
  <c r="N29" i="162"/>
  <c r="N21" i="162"/>
  <c r="L61" i="162"/>
  <c r="L63" i="162"/>
  <c r="N25" i="162"/>
  <c r="N42" i="162"/>
  <c r="N46" i="162"/>
  <c r="N60" i="162"/>
  <c r="L60" i="162"/>
  <c r="N57" i="162"/>
  <c r="L57" i="162"/>
  <c r="N38" i="162"/>
  <c r="L38" i="162"/>
  <c r="L64" i="162"/>
  <c r="N64" i="162"/>
  <c r="N35" i="162"/>
  <c r="L35" i="162"/>
  <c r="L56" i="162"/>
  <c r="N56" i="162"/>
  <c r="N8" i="162"/>
  <c r="L8" i="162"/>
  <c r="N28" i="162"/>
  <c r="L28" i="162"/>
  <c r="N49" i="162"/>
  <c r="L49" i="162"/>
  <c r="L14" i="162"/>
  <c r="N14" i="162"/>
  <c r="N34" i="162"/>
  <c r="L34" i="162"/>
  <c r="N55" i="162"/>
  <c r="L55" i="162"/>
  <c r="L7" i="162"/>
  <c r="N7" i="162"/>
  <c r="N12" i="162"/>
  <c r="L12" i="162"/>
  <c r="L50" i="162"/>
  <c r="N50" i="162"/>
  <c r="N59" i="162"/>
  <c r="L59" i="162"/>
  <c r="L5" i="75"/>
  <c r="K4" i="162"/>
  <c r="L48" i="162"/>
  <c r="N48" i="162"/>
  <c r="N36" i="162"/>
  <c r="L36" i="162"/>
  <c r="N65" i="162"/>
  <c r="L65" i="162"/>
  <c r="L6" i="162"/>
  <c r="N6" i="162"/>
  <c r="N26" i="162"/>
  <c r="L26" i="162"/>
  <c r="N43" i="162"/>
  <c r="L43" i="162"/>
  <c r="L4" i="75"/>
  <c r="K3" i="162"/>
  <c r="N44" i="162"/>
  <c r="L44" i="162"/>
  <c r="N32" i="162"/>
  <c r="L32" i="162"/>
  <c r="N22" i="162"/>
  <c r="L22" i="162"/>
  <c r="L5" i="162"/>
  <c r="N5" i="162"/>
  <c r="N11" i="162"/>
  <c r="L11" i="162"/>
  <c r="N16" i="162"/>
  <c r="L16" i="162"/>
  <c r="N27" i="162"/>
  <c r="L27" i="162"/>
  <c r="N52" i="162"/>
  <c r="L52" i="162"/>
  <c r="N24" i="162"/>
  <c r="L24" i="162"/>
  <c r="N40" i="162"/>
  <c r="L40" i="162"/>
  <c r="N10" i="162"/>
  <c r="L10" i="162"/>
  <c r="N30" i="162"/>
  <c r="L30" i="162"/>
  <c r="N51" i="162"/>
  <c r="L51" i="162"/>
  <c r="N17" i="162"/>
  <c r="L19" i="162"/>
  <c r="N19" i="162"/>
  <c r="N20" i="162"/>
  <c r="L20" i="162"/>
  <c r="L18" i="162"/>
  <c r="N18" i="162"/>
  <c r="N41" i="162"/>
  <c r="L41" i="162"/>
  <c r="L3" i="162" l="1"/>
  <c r="N3" i="162"/>
  <c r="N4" i="162"/>
  <c r="L4" i="162"/>
  <c r="N67" i="162" l="1"/>
  <c r="N73" i="162" s="1"/>
  <c r="N75" i="162" s="1"/>
</calcChain>
</file>

<file path=xl/comments1.xml><?xml version="1.0" encoding="utf-8"?>
<comments xmlns="http://schemas.openxmlformats.org/spreadsheetml/2006/main">
  <authors>
    <author>Leticia Koslowsky Mees Mattos</author>
  </authors>
  <commentList>
    <comment ref="P1" authorId="0" shapeId="0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J3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10 und </t>
        </r>
      </text>
    </comment>
    <comment ref="J37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cead 10 und 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J3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cead 10 und </t>
        </r>
      </text>
    </comment>
    <comment ref="J4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da FAED 03 und </t>
        </r>
      </text>
    </comment>
    <comment ref="J4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esag 03 und - não informado 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J4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3 und </t>
        </r>
      </text>
    </comment>
  </commentList>
</comments>
</file>

<file path=xl/comments5.xml><?xml version="1.0" encoding="utf-8"?>
<comments xmlns="http://schemas.openxmlformats.org/spreadsheetml/2006/main">
  <authors>
    <author>ITAMAR IVO DA CONCEICAO FILHO</author>
    <author>MARCELO DARCI DE SOUZA</author>
  </authors>
  <commentList>
    <comment ref="M4" authorId="0" shapeId="0">
      <text>
        <r>
          <rPr>
            <b/>
            <sz val="9"/>
            <color indexed="81"/>
            <rFont val="Segoe UI"/>
            <family val="2"/>
          </rPr>
          <t>ITAMAR IVO DA CONCEICAO FILHO:</t>
        </r>
        <r>
          <rPr>
            <sz val="9"/>
            <color indexed="81"/>
            <rFont val="Segoe UI"/>
            <family val="2"/>
          </rPr>
          <t xml:space="preserve">
Pedido Profª Camila</t>
        </r>
      </text>
    </comment>
    <comment ref="J12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ceplan 01 und 17/10/18
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J2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ceavi 01 
</t>
        </r>
      </text>
    </comment>
  </commentList>
</comments>
</file>

<file path=xl/comments7.xml><?xml version="1.0" encoding="utf-8"?>
<comments xmlns="http://schemas.openxmlformats.org/spreadsheetml/2006/main">
  <authors>
    <author>MARCELO DARCI DE SOUZA</author>
  </authors>
  <commentList>
    <comment ref="J1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CEFID 01 und 17/10/18
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J2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cct 01 </t>
        </r>
      </text>
    </comment>
  </commentList>
</comments>
</file>

<file path=xl/sharedStrings.xml><?xml version="1.0" encoding="utf-8"?>
<sst xmlns="http://schemas.openxmlformats.org/spreadsheetml/2006/main" count="5658" uniqueCount="355">
  <si>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</si>
  <si>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</si>
  <si>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</si>
  <si>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</si>
  <si>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</si>
  <si>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</si>
  <si>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</si>
  <si>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</si>
  <si>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</si>
  <si>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</si>
  <si>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</si>
  <si>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</si>
  <si>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</si>
  <si>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</si>
  <si>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</si>
  <si>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</si>
  <si>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</si>
  <si>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</si>
  <si>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</si>
  <si>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</si>
  <si>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</si>
  <si>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</si>
  <si>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</si>
  <si>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</si>
  <si>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</si>
  <si>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</si>
  <si>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</si>
  <si>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</si>
  <si>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</si>
  <si>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</si>
  <si>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</si>
  <si>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Peça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</si>
  <si>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</si>
  <si>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</si>
  <si>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</si>
  <si>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</si>
  <si>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</si>
  <si>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</si>
  <si>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</si>
  <si>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</si>
  <si>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VIGÊNCIA DA ATA: 21/02/2018 até 20/02/19</t>
  </si>
  <si>
    <t xml:space="preserve"> AF/OS nº  xxxx/2018 Qtde. DT</t>
  </si>
  <si>
    <t>CÓDIGO NUC</t>
  </si>
  <si>
    <t>PROCESSO: 1281/2017/UDESC</t>
  </si>
  <si>
    <t>OBJETO: AQUISIÇÃO DE PEÇAS INCORPORÁVEIS AO COMPUTADOR E SUPRIMENTOS DE INFORMÁTICA PARA A UDESC</t>
  </si>
  <si>
    <r>
      <t>Conjunto de 4 pilhas</t>
    </r>
    <r>
      <rPr>
        <sz val="12"/>
        <rFont val="Calibri"/>
        <family val="2"/>
        <scheme val="minor"/>
      </rPr>
      <t xml:space="preserve"> recarregáveis do tipo NiMH, tamanho AA de 2700 mAh.</t>
    </r>
  </si>
  <si>
    <r>
      <t>Conjunto de 4 pilhas</t>
    </r>
    <r>
      <rPr>
        <sz val="12"/>
        <rFont val="Calibri"/>
        <family val="2"/>
        <scheme val="minor"/>
      </rPr>
      <t xml:space="preserve"> recarregáveis do tipo NiMH, tamanho AAA.</t>
    </r>
  </si>
  <si>
    <r>
      <rPr>
        <b/>
        <sz val="12"/>
        <rFont val="Calibri"/>
        <family val="2"/>
        <scheme val="minor"/>
      </rPr>
      <t>Carregado</t>
    </r>
    <r>
      <rPr>
        <sz val="12"/>
        <rFont val="Calibri"/>
        <family val="2"/>
        <scheme val="minor"/>
      </rPr>
      <t>r Rápido de Baterias AA e AAA, Carga total em 3h, potência de Carga 2100 mAh</t>
    </r>
  </si>
  <si>
    <r>
      <t>HD SATA II</t>
    </r>
    <r>
      <rPr>
        <sz val="12"/>
        <rFont val="Calibri"/>
        <family val="2"/>
        <scheme val="minor"/>
      </rPr>
      <t xml:space="preserve"> - capacidade 500 Gb, 7200 RPM, 3.0 Gb/s com tecnologia S.M.A.R.T. Com cabos de força e comunicação.</t>
    </r>
  </si>
  <si>
    <r>
      <t>HD SATA II</t>
    </r>
    <r>
      <rPr>
        <sz val="12"/>
        <rFont val="Calibri"/>
        <family val="2"/>
        <scheme val="minor"/>
      </rPr>
      <t xml:space="preserve"> - capacidade 1 Tb, 7200 RPM, 3.0 Gb/s com tecnologia S.M.A.R.T. Com cabos de força e comunicação.</t>
    </r>
  </si>
  <si>
    <r>
      <t>HD SATA II</t>
    </r>
    <r>
      <rPr>
        <sz val="12"/>
        <rFont val="Calibri"/>
        <family val="2"/>
        <scheme val="minor"/>
      </rPr>
      <t xml:space="preserve"> - capacidade 2 Tb, 7200 RPM, 3.0 Gb/s com tecnologia S.M.A.R.T. Com cabos de força e comunicação.</t>
    </r>
  </si>
  <si>
    <r>
      <t xml:space="preserve">HD SSD </t>
    </r>
    <r>
      <rPr>
        <sz val="12"/>
        <rFont val="Calibri"/>
        <family val="2"/>
        <scheme val="minor"/>
      </rPr>
      <t>2,5" 240 Gb SATA III 6 Gb/s com cabos de força e comunicação</t>
    </r>
  </si>
  <si>
    <r>
      <t>HD Externo</t>
    </r>
    <r>
      <rPr>
        <sz val="12"/>
        <rFont val="Calibri"/>
        <family val="2"/>
        <scheme val="minor"/>
      </rPr>
      <t xml:space="preserve"> de 500 Gb com interface USB 3.0, alimentação via USB, LED indicativo de funcionamento, taxa de transferência de 480 Mbps, incluso cabo de conexão USB.</t>
    </r>
  </si>
  <si>
    <r>
      <t>HD Externo</t>
    </r>
    <r>
      <rPr>
        <sz val="12"/>
        <rFont val="Calibri"/>
        <family val="2"/>
        <scheme val="minor"/>
      </rPr>
      <t xml:space="preserve"> de 1 Tb com interface USB 3.0, alimentação via USB, LED indicativo de funcionamento, taxa de transferência de 480 Mbps, incluso cabo de conexão USB.</t>
    </r>
  </si>
  <si>
    <r>
      <t>HD Externo</t>
    </r>
    <r>
      <rPr>
        <sz val="12"/>
        <rFont val="Calibri"/>
        <family val="2"/>
        <scheme val="minor"/>
      </rPr>
      <t xml:space="preserve"> de 2 Tb com interface USB 3.0, alimentação via USB, LED indicativo de funcionamento, taxa de transferência de 480 Mbps, incluso cabo de conexão USB.</t>
    </r>
  </si>
  <si>
    <r>
      <t>Pente de Memória</t>
    </r>
    <r>
      <rPr>
        <sz val="12"/>
        <rFont val="Calibri"/>
        <family val="2"/>
        <scheme val="minor"/>
      </rPr>
      <t xml:space="preserve"> 4 Gb DDR3-1066</t>
    </r>
  </si>
  <si>
    <r>
      <t xml:space="preserve">Pente de Memória </t>
    </r>
    <r>
      <rPr>
        <sz val="12"/>
        <rFont val="Calibri"/>
        <family val="2"/>
        <scheme val="minor"/>
      </rPr>
      <t>2 Gb DDR2-800</t>
    </r>
  </si>
  <si>
    <r>
      <t>Apoio de punho</t>
    </r>
    <r>
      <rPr>
        <sz val="12"/>
        <rFont val="Calibri"/>
        <family val="2"/>
        <scheme val="minor"/>
      </rPr>
      <t xml:space="preserve"> (teclado) ergonômico em gel</t>
    </r>
  </si>
  <si>
    <r>
      <t>Mouse pad</t>
    </r>
    <r>
      <rPr>
        <sz val="12"/>
        <rFont val="Calibri"/>
        <family val="2"/>
        <scheme val="minor"/>
      </rPr>
      <t xml:space="preserve"> com apoio ergonômico de gel</t>
    </r>
  </si>
  <si>
    <r>
      <t>Mouse Wireless</t>
    </r>
    <r>
      <rPr>
        <sz val="12"/>
        <rFont val="Calibri"/>
        <family val="2"/>
        <scheme val="minor"/>
      </rPr>
      <t xml:space="preserve"> com Apontador Laser ( Mouse Laser Bluetooth, Apresentador de Slides, Apontador Laser e Controle Remoto de Multimídia), com botão Ligar/Desligar, conexão Bluetooth de 2.4 Ghz, com estojo.</t>
    </r>
  </si>
  <si>
    <r>
      <t xml:space="preserve">Mouse USB </t>
    </r>
    <r>
      <rPr>
        <sz val="12"/>
        <rFont val="Calibri"/>
        <family val="2"/>
        <scheme val="minor"/>
      </rPr>
      <t>preto (óptico 3 botões net scroll), (não o optomecânico)</t>
    </r>
  </si>
  <si>
    <r>
      <t>Teclado Wireless</t>
    </r>
    <r>
      <rPr>
        <sz val="12"/>
        <rFont val="Calibri"/>
        <family val="2"/>
        <scheme val="minor"/>
      </rPr>
      <t>, padrão ABNT II Português; teclas com funções internet e multimídia; botão de rolagem no teclado (scroll); teclas de atalho para a função office; 256 endereços de Ids por canal; tecnologia RF (rádio frequência) amplo ângulo de transmissão de sinal; com apoio para pulso, previne L.E.R.</t>
    </r>
  </si>
  <si>
    <r>
      <t xml:space="preserve">Teclado USB </t>
    </r>
    <r>
      <rPr>
        <sz val="12"/>
        <rFont val="Calibri"/>
        <family val="2"/>
        <scheme val="minor"/>
      </rPr>
      <t>preto Padrão ABNT2</t>
    </r>
  </si>
  <si>
    <r>
      <t>Mini-teclado numérico</t>
    </r>
    <r>
      <rPr>
        <sz val="12"/>
        <rFont val="Calibri"/>
        <family val="2"/>
        <scheme val="minor"/>
      </rPr>
      <t xml:space="preserve"> USB para PC, interface USB, cor preto, Comprimento do cabo de 1,80 m ou mais, dimensões 110/75/10 mm (Prof/Larg/Alt), fonte de alimentação PC / via USB, compatibilidade com Windows 2000 Windows 98 (SE) Windows ME Windows XP e com teclas de zero a 9</t>
    </r>
  </si>
  <si>
    <r>
      <t>Placa de Som PCI-e</t>
    </r>
    <r>
      <rPr>
        <sz val="12"/>
        <rFont val="Calibri"/>
        <family val="2"/>
        <scheme val="minor"/>
      </rPr>
      <t xml:space="preserve"> Creative  Sound Blaster Audigy Rx, Processador de áudio: Creative E-MU, Relação Sinal para ruído (SNR): 106dB, Opções de conectividade (principais), Headphone Saída: 1 x 3.5mm jack compartilhada com Saída Frontal, Saída de linha: 1 x 3.5mm jack (Saída Frontal) 1 x 3.5mm jack (Rear / Side R) 1 x 3.5mm jack (C / Sub / Side L), Entrada de linha: 1 x 3,5 mm jack, Entrada de microfone: 2 x 3,5 mm jack, Saída ótica: 1 x TOSLINK, Amplificador dos fones de ouvido: Até 600 Ohms</t>
    </r>
  </si>
  <si>
    <r>
      <t>Placa de Rede</t>
    </r>
    <r>
      <rPr>
        <sz val="12"/>
        <rFont val="Calibri"/>
        <family val="2"/>
        <scheme val="minor"/>
      </rPr>
      <t xml:space="preserve"> 10/100/1000 PCI</t>
    </r>
  </si>
  <si>
    <r>
      <t>Placa de Rede</t>
    </r>
    <r>
      <rPr>
        <sz val="12"/>
        <rFont val="Calibri"/>
        <family val="2"/>
        <scheme val="minor"/>
      </rPr>
      <t xml:space="preserve"> 10/100/1000 PCI-e</t>
    </r>
  </si>
  <si>
    <r>
      <t>Placa de Rede Wireless</t>
    </r>
    <r>
      <rPr>
        <sz val="12"/>
        <rFont val="Calibri"/>
        <family val="2"/>
        <scheme val="minor"/>
      </rPr>
      <t>, PCI-e, com antena externa, compativel com sinal 2,4 Ghz</t>
    </r>
  </si>
  <si>
    <r>
      <t>Placa de Vídeo</t>
    </r>
    <r>
      <rPr>
        <sz val="12"/>
        <rFont val="Calibri"/>
        <family val="2"/>
        <scheme val="minor"/>
      </rPr>
      <t xml:space="preserve"> 2 Gb 256 Bits Dual DVI PCI-e</t>
    </r>
  </si>
  <si>
    <r>
      <t xml:space="preserve">Placa de Vídeo </t>
    </r>
    <r>
      <rPr>
        <sz val="12"/>
        <rFont val="Calibri"/>
        <family val="2"/>
        <scheme val="minor"/>
      </rPr>
      <t xml:space="preserve">perfil baixo 2 Gb 128 bits Dual DVI PCI-e </t>
    </r>
  </si>
  <si>
    <r>
      <t>Spray</t>
    </r>
    <r>
      <rPr>
        <sz val="12"/>
        <rFont val="Calibri"/>
        <family val="2"/>
        <scheme val="minor"/>
      </rPr>
      <t xml:space="preserve"> para limpeza de contatos elétricos e componentes eletrônicos. Embalagem de 300 ml.</t>
    </r>
  </si>
  <si>
    <r>
      <rPr>
        <b/>
        <sz val="12"/>
        <rFont val="Calibri"/>
        <family val="2"/>
        <scheme val="minor"/>
      </rPr>
      <t>Pasta térmica:</t>
    </r>
    <r>
      <rPr>
        <sz val="12"/>
        <rFont val="Calibri"/>
        <family val="2"/>
        <scheme val="minor"/>
      </rPr>
      <t xml:space="preserve"> Condutividade térmica (Wmk) 1,2 Wmk (norma técnica ISSO 8301:1991). Ponto de gota inexistente. </t>
    </r>
  </si>
  <si>
    <r>
      <rPr>
        <b/>
        <sz val="12"/>
        <rFont val="Calibri"/>
        <family val="2"/>
        <scheme val="minor"/>
      </rPr>
      <t>Álcool Isopropílico</t>
    </r>
    <r>
      <rPr>
        <sz val="12"/>
        <rFont val="Calibri"/>
        <family val="2"/>
        <scheme val="minor"/>
      </rPr>
      <t xml:space="preserve"> Líquido 99,8% -500ml</t>
    </r>
  </si>
  <si>
    <r>
      <t>Fonte de alimentação</t>
    </r>
    <r>
      <rPr>
        <sz val="12"/>
        <rFont val="Calibri"/>
        <family val="2"/>
        <scheme val="minor"/>
      </rPr>
      <t xml:space="preserve"> ATX 2.0 entrada AC com chaveamento automático (110V e 220V), mínimo 430W.</t>
    </r>
  </si>
  <si>
    <r>
      <rPr>
        <b/>
        <sz val="12"/>
        <rFont val="Calibri"/>
        <family val="2"/>
        <scheme val="minor"/>
      </rPr>
      <t>Adaptador para fonte ATX</t>
    </r>
    <r>
      <rPr>
        <sz val="12"/>
        <rFont val="Calibri"/>
        <family val="2"/>
        <scheme val="minor"/>
      </rPr>
      <t xml:space="preserve"> com saída SATA. Permite ligar um disco rígido SATA em um conector de 4 pontos da fonte. </t>
    </r>
  </si>
  <si>
    <r>
      <rPr>
        <b/>
        <sz val="12"/>
        <rFont val="Calibri"/>
        <family val="2"/>
        <scheme val="minor"/>
      </rPr>
      <t>Fone de ouvido</t>
    </r>
    <r>
      <rPr>
        <sz val="12"/>
        <rFont val="Calibri"/>
        <family val="2"/>
        <scheme val="minor"/>
      </rPr>
      <t xml:space="preserve"> profissional, - Sensibilidade: 98 dB (SPL/mW); - Faixa de frequência: de 10 até 30.000 Hz; - Impedância: 32 Ohms; - Potência Máxima: 300 mW; - Cabo: 2,5 m com conector P2 e adaptador P10</t>
    </r>
  </si>
  <si>
    <r>
      <rPr>
        <b/>
        <sz val="12"/>
        <rFont val="Calibri"/>
        <family val="2"/>
        <scheme val="minor"/>
      </rPr>
      <t>Headset</t>
    </r>
    <r>
      <rPr>
        <sz val="12"/>
        <rFont val="Calibri"/>
        <family val="2"/>
        <scheme val="minor"/>
      </rPr>
      <t xml:space="preserve"> (fones de ouvido com microfone): Escala de frequência 20 a 20000Hz. Sensibilidade 105dB/mW. Impedância 32Ohms. Potência máxima: 100 mW. Tamanho do cabo 1,60m (mínimo). Outras características: fones almofadados e revestidos de borracha.</t>
    </r>
  </si>
  <si>
    <r>
      <t xml:space="preserve">Webcam </t>
    </r>
    <r>
      <rPr>
        <sz val="12"/>
        <rFont val="Calibri"/>
        <family val="2"/>
        <scheme val="minor"/>
      </rPr>
      <t>PARA COMPUTADOR, PADRÃO DGOV - Diretoria de Governança Eletrônica (Órgão da Secretaria de Estado da Administração do Governo Estadual). Padronização conforme o art. 15, inc. I, da Lei Federal 8.666/1993. Resolução HD 720p; Lente confeccionada em vidro; Formato de imagem 16:9; Foco automático; Microfone incorporado; Porta USB 2.0; Suporte com rotação vertical e horizontal para fixação em monitores de LCD/LED; Compatibilidade com plataformas Ms-Windows 7 e 8. CONDIÇÔES GERAIS
a) Garantia de hardware de 1 anos;
b) Anexar documentação técnica detalhada oficial do fabricante;
c) Indicação no site do fabricante do produto proposto.</t>
    </r>
  </si>
  <si>
    <t>Bateria Lítio 3V CR 2032</t>
  </si>
  <si>
    <r>
      <t>Cabo VGA</t>
    </r>
    <r>
      <rPr>
        <sz val="12"/>
        <rFont val="Calibri"/>
        <family val="2"/>
        <scheme val="minor"/>
      </rPr>
      <t xml:space="preserve"> para monitor HDB15 macho HDB15 macho com comprimento de 20 m blindado</t>
    </r>
  </si>
  <si>
    <r>
      <t>Cabo VGA</t>
    </r>
    <r>
      <rPr>
        <sz val="12"/>
        <rFont val="Calibri"/>
        <family val="2"/>
        <scheme val="minor"/>
      </rPr>
      <t xml:space="preserve"> para monitor HDB15 macho HDB15 macho com comprimento de 15 m blindado</t>
    </r>
  </si>
  <si>
    <r>
      <t>Cabo VGA</t>
    </r>
    <r>
      <rPr>
        <sz val="12"/>
        <rFont val="Calibri"/>
        <family val="2"/>
        <scheme val="minor"/>
      </rPr>
      <t xml:space="preserve"> para monitor HDB15 macho HDB15 macho com comprimento de 10 m blindado</t>
    </r>
  </si>
  <si>
    <r>
      <rPr>
        <b/>
        <sz val="12"/>
        <rFont val="Calibri"/>
        <family val="2"/>
        <scheme val="minor"/>
      </rPr>
      <t>Cabo VGA</t>
    </r>
    <r>
      <rPr>
        <sz val="12"/>
        <rFont val="Calibri"/>
        <family val="2"/>
        <scheme val="minor"/>
      </rPr>
      <t xml:space="preserve"> para monitor HDB15 macho HDB15 macho com comprimento de 2 metros</t>
    </r>
  </si>
  <si>
    <r>
      <rPr>
        <b/>
        <sz val="12"/>
        <rFont val="Calibri"/>
        <family val="2"/>
        <scheme val="minor"/>
      </rPr>
      <t>Cabo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HDMI</t>
    </r>
    <r>
      <rPr>
        <sz val="12"/>
        <rFont val="Calibri"/>
        <family val="2"/>
        <scheme val="minor"/>
      </rPr>
      <t xml:space="preserve"> X HDMI com filtro 20m</t>
    </r>
  </si>
  <si>
    <r>
      <rPr>
        <b/>
        <sz val="12"/>
        <rFont val="Calibri"/>
        <family val="2"/>
        <scheme val="minor"/>
      </rPr>
      <t>Cabo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Adaptador</t>
    </r>
    <r>
      <rPr>
        <sz val="12"/>
        <rFont val="Calibri"/>
        <family val="2"/>
        <scheme val="minor"/>
      </rPr>
      <t xml:space="preserve"> HDMI para VGA</t>
    </r>
  </si>
  <si>
    <r>
      <t>Adaptador / Conversor</t>
    </r>
    <r>
      <rPr>
        <sz val="12"/>
        <rFont val="Calibri"/>
        <family val="2"/>
        <scheme val="minor"/>
      </rPr>
      <t xml:space="preserve"> p/ tomadas no novo padrão brasileiro NBR-14136, aceitando plugue macho dois pinos chatos, padrão NEMA, 15A-250V~, plugue macho dois pinos chatos + terra, 15A-250V~, plugue macho dois pinos redondos, 10A-250V~, plugue macho dois pinos redondos + terra, 10A-250V~</t>
    </r>
  </si>
  <si>
    <r>
      <t>Adaptador / Conversor</t>
    </r>
    <r>
      <rPr>
        <sz val="12"/>
        <rFont val="Calibri"/>
        <family val="2"/>
        <scheme val="minor"/>
      </rPr>
      <t xml:space="preserve"> p/ tomadas no padrão antigo (dois pinos chatos + terra), aceitando plugue do padrão atual brasileiro NBR-14136</t>
    </r>
  </si>
  <si>
    <r>
      <t>Filtro de linha</t>
    </r>
    <r>
      <rPr>
        <sz val="12"/>
        <rFont val="Calibri"/>
        <family val="2"/>
        <scheme val="minor"/>
      </rPr>
      <t xml:space="preserve"> com 05 tomadas que aceite o plugue do padrão atual brasileiro NBR-14136, com fusível, chave liga/desliga, indicador luminoso e funcionamento, 220V.</t>
    </r>
  </si>
  <si>
    <r>
      <rPr>
        <b/>
        <sz val="12"/>
        <rFont val="Calibri"/>
        <family val="2"/>
        <scheme val="minor"/>
      </rPr>
      <t>Fusível</t>
    </r>
    <r>
      <rPr>
        <sz val="12"/>
        <rFont val="Calibri"/>
        <family val="2"/>
        <scheme val="minor"/>
      </rPr>
      <t xml:space="preserve"> de vidro 7A</t>
    </r>
  </si>
  <si>
    <r>
      <t>Apresentador sem fio</t>
    </r>
    <r>
      <rPr>
        <sz val="12"/>
        <rFont val="Calibri"/>
        <family val="2"/>
        <scheme val="minor"/>
      </rPr>
      <t xml:space="preserve"> com função de emulação de mouse com um apontador eletrônico (laser) para total controle de apresentação (avançar e retroceder transparências, além de abrir e fechar documentos e aplicativos), com um alcance mínimo de 6 metros através de conexão com o PC pela porta USB.</t>
    </r>
  </si>
  <si>
    <r>
      <t>Leitor para Código de Barras,</t>
    </r>
    <r>
      <rPr>
        <sz val="12"/>
        <rFont val="Calibri"/>
        <family val="2"/>
        <scheme val="minor"/>
      </rPr>
      <t xml:space="preserve"> Leitor Código Barras para porta Usb, com cabo. Velocidade 100 leituras/segundo, Peso 120 g (±10 g), Dimensões 81 mm x 63.5mm e 179 mm e Interface USB. Características Técnicas: Fonte de luz LED Vermelho 632 nm, Sensor Linear CCD, Ângulo de leitura Lateral ± 25°
(±5°) e Frontal 10°~40° (±5°), Profundidade do campo 60 mm, Processador C8051, Resistência a queda 1,5 m. Cabo padrão 1,5 m (±5 cm). Características Ambientais: Temperatura de operação 0ºC a 50ºC, Luz ambiente Lâmpada Fluorescente 5000 Lux Max. / Luz Solar 1500 Lux Max. Características Elétricas: Tensão de entrada + 5V +/- 5% Operação 120 mA (USB) Códigos lidos All UPC/EAN/JAN, EAN128 Code, Code 39, Code 39 Full ASCII, Code32 / Italian Pharmacy, Code 128, CODABAR/NW7, Interleave 25, Industrial 25, Matrix 25, MSI/PLESSEY, Telepen, Code 93, Code 11, China Postage, Code 26, LCD25 e GS1 DataBar Códigos
pré-programados All UPC/EAN/JAN, EAN128 Code, Code 39, Code 128,
CODABAR/NW7, Interleave 25. Garantia de um ano</t>
    </r>
  </si>
  <si>
    <r>
      <rPr>
        <b/>
        <sz val="12"/>
        <rFont val="Calibri"/>
        <family val="2"/>
        <scheme val="minor"/>
      </rPr>
      <t>Fonte de alimentação</t>
    </r>
    <r>
      <rPr>
        <sz val="12"/>
        <rFont val="Calibri"/>
        <family val="2"/>
        <scheme val="minor"/>
      </rPr>
      <t xml:space="preserve"> ATX 2.0 entrada AC com chaveamento automático (110V e 220V), mínimo 300W compatível com Computador Compaq 6005 Pro Microtower PC </t>
    </r>
  </si>
  <si>
    <r>
      <rPr>
        <b/>
        <sz val="12"/>
        <rFont val="Calibri"/>
        <family val="2"/>
        <scheme val="minor"/>
      </rPr>
      <t>Adaptador USB Wireless.</t>
    </r>
    <r>
      <rPr>
        <sz val="12"/>
        <rFont val="Calibri"/>
        <family val="2"/>
        <scheme val="minor"/>
      </rPr>
      <t xml:space="preserve"> Taxa de transmissão de até 300 Mbps, faixa de frequencia 2,4 GHz, padrões wirless IEEE 802.11b, g, n. Segurança wirless WEP de 64/128 bit. WPA-PSK, WPA WPA 2, Antena interna.</t>
    </r>
  </si>
  <si>
    <r>
      <rPr>
        <b/>
        <sz val="12"/>
        <rFont val="Calibri"/>
        <family val="2"/>
        <scheme val="minor"/>
      </rPr>
      <t>Cabeça de Impressão</t>
    </r>
    <r>
      <rPr>
        <sz val="12"/>
        <rFont val="Calibri"/>
        <family val="2"/>
        <scheme val="minor"/>
      </rPr>
      <t xml:space="preserve"> HP 72 C9380A (Novo e Original)</t>
    </r>
  </si>
  <si>
    <r>
      <rPr>
        <b/>
        <sz val="12"/>
        <rFont val="Calibri"/>
        <family val="2"/>
        <scheme val="minor"/>
      </rPr>
      <t>Cabeça de Impressão</t>
    </r>
    <r>
      <rPr>
        <sz val="12"/>
        <rFont val="Calibri"/>
        <family val="2"/>
        <scheme val="minor"/>
      </rPr>
      <t xml:space="preserve"> HP 72 C9383A (Novo e Original)</t>
    </r>
  </si>
  <si>
    <r>
      <rPr>
        <b/>
        <sz val="12"/>
        <rFont val="Calibri"/>
        <family val="2"/>
        <scheme val="minor"/>
      </rPr>
      <t xml:space="preserve">Cabeça de Impressão </t>
    </r>
    <r>
      <rPr>
        <sz val="12"/>
        <rFont val="Calibri"/>
        <family val="2"/>
        <scheme val="minor"/>
      </rPr>
      <t>HP 72 C9384A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</si>
  <si>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C9373A (Novo e Original)</t>
    </r>
  </si>
  <si>
    <r>
      <t>C</t>
    </r>
    <r>
      <rPr>
        <b/>
        <sz val="12"/>
        <rFont val="Calibri"/>
        <family val="2"/>
        <scheme val="minor"/>
      </rPr>
      <t>artucho de Tinta</t>
    </r>
    <r>
      <rPr>
        <sz val="12"/>
        <rFont val="Calibri"/>
        <family val="2"/>
        <scheme val="minor"/>
      </rPr>
      <t xml:space="preserve"> HP 72 C9403A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</si>
  <si>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C9370A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</si>
  <si>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C9371A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</si>
  <si>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72 C9374A (Novo e Original)</t>
    </r>
  </si>
  <si>
    <r>
      <rPr>
        <b/>
        <sz val="12"/>
        <rFont val="Calibri"/>
        <family val="2"/>
        <scheme val="minor"/>
      </rPr>
      <t>Fita</t>
    </r>
    <r>
      <rPr>
        <sz val="12"/>
        <rFont val="Calibri"/>
        <family val="2"/>
        <scheme val="minor"/>
      </rPr>
      <t xml:space="preserve"> para impressora Epson FX 2190, referência S015335  (Novo e Original)</t>
    </r>
  </si>
  <si>
    <r>
      <rPr>
        <b/>
        <sz val="12"/>
        <rFont val="Calibri"/>
        <family val="2"/>
        <scheme val="minor"/>
      </rPr>
      <t>Cartucho de Toner</t>
    </r>
    <r>
      <rPr>
        <sz val="12"/>
        <rFont val="Calibri"/>
        <family val="2"/>
        <scheme val="minor"/>
      </rPr>
      <t xml:space="preserve"> Samsung MLT-D205 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</si>
  <si>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45 516445GL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</si>
  <si>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932 CN057AL (Novo e Original)</t>
    </r>
  </si>
  <si>
    <r>
      <rPr>
        <b/>
        <sz val="12"/>
        <rFont val="Calibri"/>
        <family val="2"/>
        <scheme val="minor"/>
      </rPr>
      <t>Cartuicho de Tinta</t>
    </r>
    <r>
      <rPr>
        <sz val="12"/>
        <rFont val="Calibri"/>
        <family val="2"/>
        <scheme val="minor"/>
      </rPr>
      <t xml:space="preserve"> HP 933 CN056AL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</si>
  <si>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933 CN054AL (Novo e Original)</t>
    </r>
  </si>
  <si>
    <r>
      <rPr>
        <b/>
        <sz val="12"/>
        <rFont val="Calibri"/>
        <family val="2"/>
        <scheme val="minor"/>
      </rPr>
      <t>Cartucho de Tinta</t>
    </r>
    <r>
      <rPr>
        <sz val="12"/>
        <rFont val="Calibri"/>
        <family val="2"/>
        <scheme val="minor"/>
      </rPr>
      <t xml:space="preserve"> HP 933 CN055AL (Novo e Original)</t>
    </r>
  </si>
  <si>
    <t>RLP DE ANGELI COMERCIAL-ME CNPJ 22.865.748/0001-90</t>
  </si>
  <si>
    <t>COMP1 INFORMÁTICA LTDA-EPP CNPJ 17.299.299/0001-20</t>
  </si>
  <si>
    <t>NEGÓCIOS DE INFORMÁTICA RW EIRELI - EPP CNPJ 04.164.077/0001-58</t>
  </si>
  <si>
    <t>PERFORM TECNOLOGIA EIRELI EPP CNPJ 21.873.370/0001-03</t>
  </si>
  <si>
    <t>NIEHUES COMERCIO E REPRESENTACOES LTDA CNPJ 75.418.657/0001-72</t>
  </si>
  <si>
    <t>MWV WEB SITE COMÉRCIO DE PRODUTOS ELETROELETRÔNICOS LTDA ME CNPJ 10.513.136/0001-59</t>
  </si>
  <si>
    <t>EONIX SUPRIMENTOS E INFORMATICA LTDA ME CNPJ 05.937.672/0001-41</t>
  </si>
  <si>
    <t>SERV INFORMATICA LTDA - EPP CNPJ 85.122.836/0001-11</t>
  </si>
  <si>
    <t>MARCA/MODELO</t>
  </si>
  <si>
    <t>FLEX/FX-AA27B2</t>
  </si>
  <si>
    <t>FLEX/FX-AAA11B2</t>
  </si>
  <si>
    <t>FLEX/FX-C03</t>
  </si>
  <si>
    <t xml:space="preserve">Toshiba/ DT01ACA050 </t>
  </si>
  <si>
    <t>Toshiba/DT01ACA100</t>
  </si>
  <si>
    <t>Toshiba/DT01ACA200</t>
  </si>
  <si>
    <t xml:space="preserve">Adata/ASU650SS-240GT-C </t>
  </si>
  <si>
    <t>Seagate/STDR1000100</t>
  </si>
  <si>
    <t xml:space="preserve">Seagate/STDR1000100 </t>
  </si>
  <si>
    <t>Seagate/STEA2000400</t>
  </si>
  <si>
    <t>Kingston/4GB DDR3 - KVR16N11S8/4</t>
  </si>
  <si>
    <t>Memory One/2GB DDR2-800</t>
  </si>
  <si>
    <t>Multilaser/AC033</t>
  </si>
  <si>
    <t>Multilaser/AC021</t>
  </si>
  <si>
    <t>MULTILASER/AC291</t>
  </si>
  <si>
    <t xml:space="preserve">PCTOP/MOPR01-USBV2 </t>
  </si>
  <si>
    <t>Hp/Lv290aa</t>
  </si>
  <si>
    <t>PCTOP/TCPR04-USB</t>
  </si>
  <si>
    <t>Leadership/9166</t>
  </si>
  <si>
    <t>Sound Blaster/Audigy RX PCIE</t>
  </si>
  <si>
    <t xml:space="preserve">Tp-Link/TG-3269 </t>
  </si>
  <si>
    <t>Tp-Link/TG-3468</t>
  </si>
  <si>
    <t>Tp-Link/TL-WN781ND</t>
  </si>
  <si>
    <t>Pcyes/O265QM2G2M</t>
  </si>
  <si>
    <t>Zotac-Empire/ZT-P10500E-10L/CB-DDVI 2795</t>
  </si>
  <si>
    <t>IMPLASTEC/CONTACTEC 350ML</t>
  </si>
  <si>
    <t>IMPLASTEC/ THERMALSILVER</t>
  </si>
  <si>
    <t>IMPLASTEC/500 ML</t>
  </si>
  <si>
    <t xml:space="preserve">Casemall/Auto Switch ALL500TTPSW4 </t>
  </si>
  <si>
    <t>Leadership/8301 + 8302</t>
  </si>
  <si>
    <t xml:space="preserve">Superlux/HD681 </t>
  </si>
  <si>
    <t xml:space="preserve">C3tech/CT662863 </t>
  </si>
  <si>
    <t>HP/HD2300 - Y3G74AA</t>
  </si>
  <si>
    <t xml:space="preserve">GOLDEN POWER/CR2032 </t>
  </si>
  <si>
    <t>PLUSCABLE/20MT</t>
  </si>
  <si>
    <t xml:space="preserve">PLUSCABLE/PC-MON15001 </t>
  </si>
  <si>
    <t xml:space="preserve">PLUSCABLE/PC-MON10001 </t>
  </si>
  <si>
    <t xml:space="preserve">PLUSCABLE/PC-MON3002 </t>
  </si>
  <si>
    <t xml:space="preserve">PLUSCABLE/HLTHDMI </t>
  </si>
  <si>
    <t>VINIK/30CM</t>
  </si>
  <si>
    <t>TRAMONTINA/57400/091</t>
  </si>
  <si>
    <t>DANEVA/DN1633</t>
  </si>
  <si>
    <t>PISC/1852</t>
  </si>
  <si>
    <t>OEM/7A</t>
  </si>
  <si>
    <t>Multilaser/AC291</t>
  </si>
  <si>
    <t xml:space="preserve">Bematech/BR-310 USB </t>
  </si>
  <si>
    <t>TDA/ATX500W</t>
  </si>
  <si>
    <t>Mercusys/MW300UM</t>
  </si>
  <si>
    <t>HP/C9380A</t>
  </si>
  <si>
    <t>HP/C9383A</t>
  </si>
  <si>
    <t>HP/C9384A</t>
  </si>
  <si>
    <t>HP/C9373A</t>
  </si>
  <si>
    <t>HP/C9403A</t>
  </si>
  <si>
    <t>HP/C9370A</t>
  </si>
  <si>
    <t>HP/C9371A</t>
  </si>
  <si>
    <t>HP/C9374A</t>
  </si>
  <si>
    <t>HP/C9372A</t>
  </si>
  <si>
    <t>EPSON/Fita para impressora Epson FX 2190, referência S01</t>
  </si>
  <si>
    <t>SAMSUNG/MLT-D205</t>
  </si>
  <si>
    <t>HP/51645AL</t>
  </si>
  <si>
    <t xml:space="preserve">HP/CN057AL </t>
  </si>
  <si>
    <t xml:space="preserve">HP/CN056AL </t>
  </si>
  <si>
    <t xml:space="preserve">HP/CN054AL </t>
  </si>
  <si>
    <t xml:space="preserve">HP/CN055AL </t>
  </si>
  <si>
    <t>Unid</t>
  </si>
  <si>
    <t>339030.26</t>
  </si>
  <si>
    <t>339030.17</t>
  </si>
  <si>
    <t>339030.16</t>
  </si>
  <si>
    <t>339030.11</t>
  </si>
  <si>
    <t>339030.29</t>
  </si>
  <si>
    <t>449052.35</t>
  </si>
  <si>
    <t>06630-3-013</t>
  </si>
  <si>
    <t>06630-3-012</t>
  </si>
  <si>
    <t>10540-6-003</t>
  </si>
  <si>
    <t>07737-2-046</t>
  </si>
  <si>
    <t>07737-2-052</t>
  </si>
  <si>
    <t>07737-2-047</t>
  </si>
  <si>
    <t>10086-2-011</t>
  </si>
  <si>
    <t>07737-2-018</t>
  </si>
  <si>
    <t>07737-2-029</t>
  </si>
  <si>
    <t>07737-2-053</t>
  </si>
  <si>
    <t>07736-4-011</t>
  </si>
  <si>
    <t>07736-4-015</t>
  </si>
  <si>
    <t>07506-0-004</t>
  </si>
  <si>
    <t>07750-0-001</t>
  </si>
  <si>
    <t>07750-0-011</t>
  </si>
  <si>
    <t>07750-0-006</t>
  </si>
  <si>
    <t>01151-7-006</t>
  </si>
  <si>
    <t>07709-7-001</t>
  </si>
  <si>
    <t>07709-7-015</t>
  </si>
  <si>
    <t>09106-5-001</t>
  </si>
  <si>
    <t>00479-0-019</t>
  </si>
  <si>
    <t>00479-0-020</t>
  </si>
  <si>
    <t>00479-0-026</t>
  </si>
  <si>
    <t>07906-5-021</t>
  </si>
  <si>
    <t>10694-1-001</t>
  </si>
  <si>
    <t>04745-7-018</t>
  </si>
  <si>
    <t>03602-1-049</t>
  </si>
  <si>
    <t>08766-1-031</t>
  </si>
  <si>
    <t>07981-2-004</t>
  </si>
  <si>
    <t>08707-6-002</t>
  </si>
  <si>
    <t>08707-6-001</t>
  </si>
  <si>
    <t>10539-2-003</t>
  </si>
  <si>
    <t>00169-4-020</t>
  </si>
  <si>
    <t xml:space="preserve"> 00176-7-017</t>
  </si>
  <si>
    <t>00176-7-018</t>
  </si>
  <si>
    <t>10144-3-001</t>
  </si>
  <si>
    <t>00176-7-021</t>
  </si>
  <si>
    <t>09936-8-016</t>
  </si>
  <si>
    <t>09936-8-020</t>
  </si>
  <si>
    <t>02722-7-002</t>
  </si>
  <si>
    <t>00239-9-025</t>
  </si>
  <si>
    <t>11597-5-001</t>
  </si>
  <si>
    <t>07981-2-010</t>
  </si>
  <si>
    <t>00480-4-032</t>
  </si>
  <si>
    <t>00480-4-033</t>
  </si>
  <si>
    <t>00480-4-034</t>
  </si>
  <si>
    <t>02511-9-020</t>
  </si>
  <si>
    <t>02511-9-022</t>
  </si>
  <si>
    <t>02511-9-017</t>
  </si>
  <si>
    <t>02511-9-018</t>
  </si>
  <si>
    <t>02511-9-021</t>
  </si>
  <si>
    <t>02511-9-019</t>
  </si>
  <si>
    <t>00486-3-084</t>
  </si>
  <si>
    <t>00485-5-631</t>
  </si>
  <si>
    <t>00492-8-543</t>
  </si>
  <si>
    <t>CENTRO PARTICIPANTE: Reitoria</t>
  </si>
  <si>
    <t>CENTRO PARTICIPANTE: ESAG</t>
  </si>
  <si>
    <t>CENTRO PARTICIPANTE: CEAD</t>
  </si>
  <si>
    <t>CENTRO PARTICIPANTE: CEART</t>
  </si>
  <si>
    <t>CENTRO PARTICIPANTE: FAED</t>
  </si>
  <si>
    <t>CENTRO PARTICIPANTE: CEFID</t>
  </si>
  <si>
    <t>CENTRO PARTICIPANTE: MUSEU</t>
  </si>
  <si>
    <t>CENTRO PARTICIPANTE: CCT</t>
  </si>
  <si>
    <t>CENTRO PARTICIPANTE: CAV</t>
  </si>
  <si>
    <t>CENTRO PARTICIPANTE: CEO</t>
  </si>
  <si>
    <t>CENTRO PARTICIPANTE: CERES</t>
  </si>
  <si>
    <t>CENTRO PARTICIPANTE: CEPLAN</t>
  </si>
  <si>
    <t>CENTRO PARTICIPANTE: CESFI</t>
  </si>
  <si>
    <t>CENTRO PARTICIPANTE: CEAVI</t>
  </si>
  <si>
    <t>Pregão 1281/2017/UDESC - SRP</t>
  </si>
  <si>
    <t>AQUISIÇÃO DE PEÇAS INCORPORÁVEIS AO COMPUTADOR E SUPRIMENTOS DE INFORMÁTICA PARA A UDESC</t>
  </si>
  <si>
    <t>VIGÊNCIA DA ATA: 21/02/2017 até 20/02/19</t>
  </si>
  <si>
    <t xml:space="preserve">INFRUTÍFERO </t>
  </si>
  <si>
    <t xml:space="preserve"> AF nº  1067/2018 Qtde. DT</t>
  </si>
  <si>
    <t xml:space="preserve"> AF nº  408/2018 Qtde. DT</t>
  </si>
  <si>
    <t xml:space="preserve"> AF nº 409/2018 Qtde. DT</t>
  </si>
  <si>
    <t xml:space="preserve"> AF nº  410/2018 Qtde. DT</t>
  </si>
  <si>
    <t xml:space="preserve"> AF nº  411/2018 Qtde. DT</t>
  </si>
  <si>
    <t xml:space="preserve"> AF nº  431/2018 Qtde. DT</t>
  </si>
  <si>
    <t xml:space="preserve"> AF nº  432/2018 Qtde. DT</t>
  </si>
  <si>
    <t xml:space="preserve"> AF nº  479/2018 Qtde. DT</t>
  </si>
  <si>
    <t xml:space="preserve"> AF/OS nº  390/2018 Qtde. DT</t>
  </si>
  <si>
    <t xml:space="preserve"> AF/OS nº  404/2018 Qtde. DT</t>
  </si>
  <si>
    <t xml:space="preserve"> AF/OS nº  412/2018 Qtde. DT</t>
  </si>
  <si>
    <t xml:space="preserve"> AF/OS nº  421/2018 Qtde. DT</t>
  </si>
  <si>
    <t xml:space="preserve"> AF/OS nº  1014/2018 Qtde. DT</t>
  </si>
  <si>
    <t xml:space="preserve"> AF/OS nº  1023/2018 Qtde. DT</t>
  </si>
  <si>
    <t xml:space="preserve"> AF/OS nº  1024/2018 Qtde. DT</t>
  </si>
  <si>
    <t xml:space="preserve"> AF/OS nº  0470/2018 Qtde. DT</t>
  </si>
  <si>
    <t xml:space="preserve"> AF/OS nº  0702/2018 Qtde. DT</t>
  </si>
  <si>
    <t xml:space="preserve"> AF/OS nº  0826/2018 Qtde. DT</t>
  </si>
  <si>
    <t xml:space="preserve"> AF/OS nº  0831/2018 Qtde. DT</t>
  </si>
  <si>
    <t xml:space="preserve"> AF/OS nº  0832/2018 Qtde. DT</t>
  </si>
  <si>
    <t xml:space="preserve"> AF/OS nº  01083/2018 Qtde. DT</t>
  </si>
  <si>
    <t xml:space="preserve"> AF/OS nº  1265/2018 Qtde. DT</t>
  </si>
  <si>
    <t xml:space="preserve"> AF/OS nº  1266/2018 Qtde. DT</t>
  </si>
  <si>
    <t xml:space="preserve"> AF/OS nº  1435/2018 Qtde. DT</t>
  </si>
  <si>
    <t xml:space="preserve"> AF/OS nº  1513/2018 Qtde. DT</t>
  </si>
  <si>
    <t xml:space="preserve"> AF/OS nº  1515/2018 Qtde. DT</t>
  </si>
  <si>
    <t xml:space="preserve"> AF/OS nº  1516/2018 Qtde. DT</t>
  </si>
  <si>
    <t xml:space="preserve"> AF/OS nº  1517/2018 Qtde. DT</t>
  </si>
  <si>
    <t xml:space="preserve"> AF/OS nº  334/2018 Qtde. DT COMP1</t>
  </si>
  <si>
    <t xml:space="preserve"> AF/OS nº  342/2018 Qtde. DT MWV</t>
  </si>
  <si>
    <t xml:space="preserve"> AF/OS nº  346/2018 Qtde. DT Perform</t>
  </si>
  <si>
    <t xml:space="preserve"> AF/OS nº  359/2018 Qtde. DT RLP de Angeli</t>
  </si>
  <si>
    <t xml:space="preserve"> AF/OS nº  712/2018 Qtde. DT COMP1</t>
  </si>
  <si>
    <t xml:space="preserve"> AF/OS nº  521/2018 Qtde. DT</t>
  </si>
  <si>
    <t xml:space="preserve"> AF/OS nº  525/2018 Qtde. DT</t>
  </si>
  <si>
    <t xml:space="preserve"> AF/OS nº  526/2018 Qtde. DT</t>
  </si>
  <si>
    <t xml:space="preserve"> AF/OS nº  523/2018 Qtde. DT</t>
  </si>
  <si>
    <t xml:space="preserve"> AF/OS nº  524/2018 Qtde. DT</t>
  </si>
  <si>
    <t xml:space="preserve"> AF/OS nº  522/2018 Qtde. DT</t>
  </si>
  <si>
    <t xml:space="preserve"> AF/OS nº  520/2018 Qtde. DT</t>
  </si>
  <si>
    <t xml:space="preserve"> AF/OS nº  380/2018 </t>
  </si>
  <si>
    <t xml:space="preserve"> AF 744/2018
 Qtde. DT</t>
  </si>
  <si>
    <t xml:space="preserve"> AF 987/2018
 Qtde. DT</t>
  </si>
  <si>
    <t xml:space="preserve"> AF/OS nº  996/2018 Qtde. DT</t>
  </si>
  <si>
    <t xml:space="preserve"> AF/OS nº  999/2018 Qtde. DT</t>
  </si>
  <si>
    <t xml:space="preserve"> AF/OS nº  997/2018 Qtde. DT</t>
  </si>
  <si>
    <t>AF 557 2018 Qtde. DT</t>
  </si>
  <si>
    <t xml:space="preserve"> AF/OS nº  1365/2018 </t>
  </si>
  <si>
    <t xml:space="preserve"> AF/OS nº  1318/2018 Qtde. DT</t>
  </si>
  <si>
    <t xml:space="preserve"> AF/OS nº  1315/2018 Qtde. DT</t>
  </si>
  <si>
    <t xml:space="preserve"> AF/OS nº  1316/2018 Qtde. DT</t>
  </si>
  <si>
    <t xml:space="preserve"> AF/OS nº  1317/2018 Qtde. DT</t>
  </si>
  <si>
    <t xml:space="preserve"> AF/OS nº  1320/2018 Qtde. DT</t>
  </si>
  <si>
    <t xml:space="preserve"> AF/OS nº  325/2018 Qtde. DT</t>
  </si>
  <si>
    <t xml:space="preserve"> AF/OS nº  326/2018 Qtde. DT</t>
  </si>
  <si>
    <t xml:space="preserve"> AF/OS nº  328/2018 Qtde. DT</t>
  </si>
  <si>
    <t xml:space="preserve"> AF/OS nº  604/2018 Qtde. DT</t>
  </si>
  <si>
    <t xml:space="preserve"> AF/OS nº  605/2018 Qtde. DT</t>
  </si>
  <si>
    <t xml:space="preserve"> AF/OS nº  652/2018 Qtde. DT</t>
  </si>
  <si>
    <t xml:space="preserve"> AF/OS nº  682/2018 Qtde. DT</t>
  </si>
  <si>
    <t xml:space="preserve"> AF/OS nº  713/2018 Qtde. DT</t>
  </si>
  <si>
    <t xml:space="preserve"> AF/OS nº  879/2018 Qtde. DT</t>
  </si>
  <si>
    <t xml:space="preserve"> AF/OS nº  880/2018 Qtde. DT</t>
  </si>
  <si>
    <t xml:space="preserve"> AF/OS nº  881/2018 Qtde. DT</t>
  </si>
  <si>
    <t xml:space="preserve"> AF/OS nº  1188/2018 Qtde. DT</t>
  </si>
  <si>
    <t xml:space="preserve"> AF/OS nº  1191/2018 Qtde. DT</t>
  </si>
  <si>
    <t xml:space="preserve"> AF/OS nº  1189/2018 Qtde. DT</t>
  </si>
  <si>
    <t xml:space="preserve"> AF/OS nº  1190/2018 Qtde. DT</t>
  </si>
  <si>
    <t xml:space="preserve"> AF/OS nº  1786/2018 Qtde. DT</t>
  </si>
  <si>
    <t xml:space="preserve"> AF/OS nº  2342/2018 Qtde. DT</t>
  </si>
  <si>
    <t xml:space="preserve"> AF/OS nº  2345/2018 Qtde. DT</t>
  </si>
  <si>
    <t xml:space="preserve"> AF/OS nº  2352/2018 Qtde. DT</t>
  </si>
  <si>
    <t xml:space="preserve"> AF/OS nº  2359/2018 Qtde. DT</t>
  </si>
  <si>
    <t xml:space="preserve"> AF/OS nº  1955//2018 Qtde. DT</t>
  </si>
  <si>
    <t xml:space="preserve"> AF/OS nº  1997/2018 Qtde. DT</t>
  </si>
  <si>
    <t xml:space="preserve"> AF/OS nº  2348/2018 Qtde. DT</t>
  </si>
  <si>
    <t xml:space="preserve"> AF/OS nº  2349/2018 Qtde. DT</t>
  </si>
  <si>
    <t xml:space="preserve"> AF/OS nº  2350/2018 Qtde. DT</t>
  </si>
  <si>
    <t xml:space="preserve"> AF/OS nº  2351/2018 Qtde. DT</t>
  </si>
  <si>
    <t xml:space="preserve"> AF/OS nº  2354/2018 Qtde. DT</t>
  </si>
  <si>
    <t xml:space="preserve"> AF/OS nº  2355/2018 Qtde. DT</t>
  </si>
  <si>
    <t xml:space="preserve"> AF/OS nº  0471/2018 AF CANCELADA</t>
  </si>
  <si>
    <t xml:space="preserve"> AF/OS nº  1907/2018 Qtde. DT</t>
  </si>
  <si>
    <t xml:space="preserve"> AF/OS nº  1908/2018 Qtde. DT</t>
  </si>
  <si>
    <t xml:space="preserve"> AF/OS nº  1669/2018 Qtde. DT COMP1</t>
  </si>
  <si>
    <t xml:space="preserve"> AF/OS nº  1670/2018 Qtde. DT RLP DE ANGELI</t>
  </si>
  <si>
    <t xml:space="preserve"> AF/OS nº  1671/2018 Qtde. DT MWV</t>
  </si>
  <si>
    <t xml:space="preserve"> AF/OS nº  2045/2018 Qtde. DT</t>
  </si>
  <si>
    <t xml:space="preserve"> AF/OS nº  2046/2018 Qtde. DT</t>
  </si>
  <si>
    <t xml:space="preserve"> AF/OS nº  2047/2018 Qtde. DT</t>
  </si>
  <si>
    <t xml:space="preserve"> AF/OS nº  2048/2018 Qtde. DT</t>
  </si>
  <si>
    <t xml:space="preserve"> AF/OS nº  2053/2018 Qtde. DT</t>
  </si>
  <si>
    <t xml:space="preserve"> AF/OS nº  1572/2018 Qtde. DT</t>
  </si>
  <si>
    <t xml:space="preserve">Resumo Atualizado em março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</si>
</sst>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justify" vertical="top" wrapText="1"/>
    </xf>
    <xf numFmtId="0" fontId="15" fillId="10" borderId="1" xfId="0" applyFont="1" applyFill="1" applyBorder="1" applyAlignment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4" fontId="4" fillId="0" borderId="1" xfId="1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4" fontId="1" fillId="0" borderId="1" xfId="13" applyFont="1" applyBorder="1" applyAlignment="1">
      <alignment wrapText="1"/>
    </xf>
    <xf numFmtId="41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168" fontId="15" fillId="7" borderId="1" xfId="1" applyNumberFormat="1" applyFont="1" applyFill="1" applyBorder="1" applyAlignment="1" applyProtection="1">
      <alignment horizontal="right" wrapText="1"/>
      <protection locked="0"/>
    </xf>
    <xf numFmtId="2" fontId="15" fillId="7" borderId="1" xfId="1" applyNumberFormat="1" applyFont="1" applyFill="1" applyBorder="1" applyAlignment="1">
      <alignment horizontal="right" wrapText="1"/>
    </xf>
    <xf numFmtId="9" fontId="15" fillId="7" borderId="1" xfId="12" applyFont="1" applyFill="1" applyBorder="1" applyAlignment="1" applyProtection="1">
      <alignment horizontal="right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14" fontId="2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7" fillId="10" borderId="1" xfId="1" applyFont="1" applyFill="1" applyBorder="1" applyAlignment="1" applyProtection="1">
      <alignment horizontal="center" vertical="center" wrapText="1"/>
      <protection locked="0"/>
    </xf>
    <xf numFmtId="3" fontId="4" fillId="5" borderId="14" xfId="1" applyNumberFormat="1" applyFont="1" applyFill="1" applyBorder="1" applyAlignment="1" applyProtection="1">
      <alignment vertical="center" wrapText="1"/>
      <protection locked="0"/>
    </xf>
    <xf numFmtId="3" fontId="4" fillId="5" borderId="15" xfId="1" applyNumberFormat="1" applyFont="1" applyFill="1" applyBorder="1" applyAlignment="1" applyProtection="1">
      <alignment vertical="center" wrapText="1"/>
      <protection locked="0"/>
    </xf>
    <xf numFmtId="41" fontId="17" fillId="10" borderId="16" xfId="0" applyNumberFormat="1" applyFont="1" applyFill="1" applyBorder="1" applyAlignment="1" applyProtection="1">
      <alignment horizontal="center" vertical="center"/>
      <protection locked="0"/>
    </xf>
    <xf numFmtId="0" fontId="17" fillId="6" borderId="1" xfId="1" applyFont="1" applyFill="1" applyBorder="1" applyAlignment="1" applyProtection="1">
      <alignment horizontal="center" vertical="center" wrapText="1"/>
      <protection locked="0"/>
    </xf>
    <xf numFmtId="41" fontId="17" fillId="6" borderId="16" xfId="0" applyNumberFormat="1" applyFont="1" applyFill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NumberFormat="1" applyFont="1" applyFill="1" applyBorder="1" applyAlignment="1">
      <alignment horizontal="left" vertical="center" wrapText="1"/>
    </xf>
    <xf numFmtId="3" fontId="20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4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15" xfId="1" applyNumberFormat="1" applyFont="1" applyFill="1" applyBorder="1" applyAlignment="1" applyProtection="1">
      <alignment horizontal="center" vertical="center" wrapText="1"/>
      <protection locked="0"/>
    </xf>
    <xf numFmtId="3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6" xfId="1" applyFont="1" applyFill="1" applyBorder="1" applyAlignment="1" applyProtection="1">
      <alignment horizontal="left" vertical="center" wrapText="1"/>
      <protection locked="0"/>
    </xf>
    <xf numFmtId="0" fontId="15" fillId="7" borderId="13" xfId="1" applyFont="1" applyFill="1" applyBorder="1" applyAlignment="1" applyProtection="1">
      <alignment horizontal="left" vertical="center" wrapText="1"/>
      <protection locked="0"/>
    </xf>
    <xf numFmtId="0" fontId="15" fillId="7" borderId="7" xfId="1" applyFont="1" applyFill="1" applyBorder="1" applyAlignment="1" applyProtection="1">
      <alignment horizontal="left" vertical="center" wrapText="1"/>
      <protection locked="0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0" fontId="15" fillId="7" borderId="10" xfId="1" applyFont="1" applyFill="1" applyBorder="1" applyAlignment="1">
      <alignment vertical="center" wrapText="1"/>
    </xf>
    <xf numFmtId="0" fontId="15" fillId="7" borderId="12" xfId="1" applyFont="1" applyFill="1" applyBorder="1" applyAlignment="1">
      <alignment vertical="center" wrapText="1"/>
    </xf>
    <xf numFmtId="0" fontId="15" fillId="7" borderId="11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7" xfId="1" applyFont="1" applyFill="1" applyBorder="1" applyAlignment="1">
      <alignment vertical="center" wrapText="1"/>
    </xf>
    <xf numFmtId="0" fontId="15" fillId="7" borderId="8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9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V70"/>
  <sheetViews>
    <sheetView zoomScale="80" zoomScaleNormal="80" workbookViewId="0">
      <selection activeCell="P1" sqref="P1:P2"/>
    </sheetView>
  </sheetViews>
  <sheetFormatPr defaultColWidth="9.7109375" defaultRowHeight="20.100000000000001" customHeight="1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20.100000000000001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262</v>
      </c>
      <c r="N1" s="97" t="s">
        <v>263</v>
      </c>
      <c r="O1" s="97" t="s">
        <v>264</v>
      </c>
      <c r="P1" s="99" t="s">
        <v>265</v>
      </c>
      <c r="Q1" s="97" t="s">
        <v>266</v>
      </c>
      <c r="R1" s="97" t="s">
        <v>267</v>
      </c>
      <c r="S1" s="97" t="s">
        <v>268</v>
      </c>
      <c r="T1" s="97" t="s">
        <v>41</v>
      </c>
      <c r="U1" s="97" t="s">
        <v>41</v>
      </c>
      <c r="V1" s="97" t="s">
        <v>41</v>
      </c>
    </row>
    <row r="2" spans="1:22" ht="20.100000000000001" customHeight="1" x14ac:dyDescent="0.25">
      <c r="A2" s="98" t="s">
        <v>243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9"/>
      <c r="Q2" s="97"/>
      <c r="R2" s="97"/>
      <c r="S2" s="97"/>
      <c r="T2" s="97"/>
      <c r="U2" s="97"/>
      <c r="V2" s="97"/>
    </row>
    <row r="3" spans="1:22" s="16" customFormat="1" ht="20.100000000000001" customHeight="1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43174</v>
      </c>
      <c r="N3" s="75">
        <v>43174</v>
      </c>
      <c r="O3" s="75">
        <v>43174</v>
      </c>
      <c r="P3" s="77">
        <v>43174</v>
      </c>
      <c r="Q3" s="75">
        <v>43179</v>
      </c>
      <c r="R3" s="75">
        <v>43179</v>
      </c>
      <c r="S3" s="75">
        <v>43192</v>
      </c>
      <c r="T3" s="30" t="s">
        <v>2</v>
      </c>
      <c r="U3" s="30" t="s">
        <v>2</v>
      </c>
      <c r="V3" s="30" t="s">
        <v>2</v>
      </c>
    </row>
    <row r="4" spans="1:22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8</v>
      </c>
      <c r="K4" s="31">
        <f>J4-(SUM(M4:V4))</f>
        <v>0</v>
      </c>
      <c r="L4" s="32" t="str">
        <f t="shared" ref="L4:L5" si="0">IF(K4&lt;0,"ATENÇÃO","OK")</f>
        <v>OK</v>
      </c>
      <c r="M4" s="78">
        <v>8</v>
      </c>
      <c r="N4" s="38"/>
      <c r="O4" s="38"/>
      <c r="P4" s="39"/>
      <c r="Q4" s="38"/>
      <c r="R4" s="40"/>
      <c r="S4" s="38"/>
      <c r="T4" s="38"/>
      <c r="U4" s="39"/>
      <c r="V4" s="39"/>
    </row>
    <row r="5" spans="1:22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8</v>
      </c>
      <c r="K5" s="31">
        <f>J5-(SUM(M5:V5))</f>
        <v>0</v>
      </c>
      <c r="L5" s="32" t="str">
        <f t="shared" si="0"/>
        <v>OK</v>
      </c>
      <c r="M5" s="78">
        <v>8</v>
      </c>
      <c r="N5" s="38"/>
      <c r="O5" s="38"/>
      <c r="P5" s="38"/>
      <c r="Q5" s="40"/>
      <c r="R5" s="38"/>
      <c r="S5" s="38"/>
      <c r="T5" s="38"/>
      <c r="U5" s="39"/>
      <c r="V5" s="39"/>
    </row>
    <row r="6" spans="1:22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ref="L6:L67" si="2">IF(K6&lt;0,"ATENÇÃO","OK")</f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2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2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16</v>
      </c>
      <c r="K9" s="31">
        <f t="shared" si="1"/>
        <v>6</v>
      </c>
      <c r="L9" s="32" t="str">
        <f t="shared" si="2"/>
        <v>OK</v>
      </c>
      <c r="N9" s="76">
        <v>4</v>
      </c>
      <c r="O9" s="38"/>
      <c r="P9" s="38"/>
      <c r="Q9" s="40"/>
      <c r="R9" s="38"/>
      <c r="S9" s="76">
        <v>6</v>
      </c>
      <c r="T9" s="38"/>
      <c r="U9" s="39"/>
      <c r="V9" s="39"/>
    </row>
    <row r="10" spans="1:22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2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2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2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2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16</v>
      </c>
      <c r="K14" s="31">
        <f t="shared" si="1"/>
        <v>0</v>
      </c>
      <c r="L14" s="32" t="str">
        <f t="shared" si="2"/>
        <v>OK</v>
      </c>
      <c r="M14" s="38"/>
      <c r="N14" s="38"/>
      <c r="O14" s="78">
        <v>16</v>
      </c>
      <c r="P14" s="38"/>
      <c r="Q14" s="40"/>
      <c r="R14" s="38"/>
      <c r="S14" s="38"/>
      <c r="T14" s="38"/>
      <c r="U14" s="39"/>
      <c r="V14" s="39"/>
    </row>
    <row r="15" spans="1:22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64</v>
      </c>
      <c r="K15" s="31">
        <f t="shared" si="1"/>
        <v>32</v>
      </c>
      <c r="L15" s="32" t="str">
        <f t="shared" si="2"/>
        <v>OK</v>
      </c>
      <c r="M15" s="38"/>
      <c r="N15" s="38"/>
      <c r="O15" s="78">
        <v>32</v>
      </c>
      <c r="P15" s="38"/>
      <c r="Q15" s="40"/>
      <c r="R15" s="38"/>
      <c r="S15" s="38"/>
      <c r="T15" s="38"/>
      <c r="U15" s="39"/>
      <c r="V15" s="39"/>
    </row>
    <row r="16" spans="1:22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2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2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2"/>
        <v>OK</v>
      </c>
      <c r="M18" s="38"/>
      <c r="N18" s="38"/>
      <c r="O18" s="38"/>
      <c r="P18" s="78"/>
      <c r="Q18" s="40"/>
      <c r="R18" s="38"/>
      <c r="S18" s="38"/>
      <c r="T18" s="38"/>
      <c r="U18" s="39"/>
      <c r="V18" s="39"/>
    </row>
    <row r="19" spans="1:22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2"/>
        <v>OK</v>
      </c>
      <c r="M19" s="38"/>
      <c r="N19" s="38"/>
      <c r="O19" s="38"/>
      <c r="P19" s="78"/>
      <c r="Q19" s="40"/>
      <c r="R19" s="38"/>
      <c r="S19" s="38"/>
      <c r="T19" s="38"/>
      <c r="U19" s="39"/>
      <c r="V19" s="39"/>
    </row>
    <row r="20" spans="1:22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2"/>
        <v>OK</v>
      </c>
      <c r="M20" s="38"/>
      <c r="N20" s="38"/>
      <c r="O20" s="38"/>
      <c r="P20" s="78"/>
      <c r="Q20" s="40"/>
      <c r="R20" s="38"/>
      <c r="S20" s="38"/>
      <c r="T20" s="38"/>
      <c r="U20" s="39"/>
      <c r="V20" s="39"/>
    </row>
    <row r="21" spans="1:22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2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2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>
        <v>4</v>
      </c>
      <c r="K23" s="31">
        <f t="shared" si="1"/>
        <v>3</v>
      </c>
      <c r="L23" s="32" t="str">
        <f t="shared" si="2"/>
        <v>OK</v>
      </c>
      <c r="M23" s="38"/>
      <c r="N23" s="78">
        <v>1</v>
      </c>
      <c r="O23" s="38"/>
      <c r="P23" s="38"/>
      <c r="Q23" s="40"/>
      <c r="R23" s="38"/>
      <c r="S23" s="38"/>
      <c r="T23" s="38"/>
      <c r="U23" s="39"/>
      <c r="V23" s="39"/>
    </row>
    <row r="24" spans="1:22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2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2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2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2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12</v>
      </c>
      <c r="K28" s="31">
        <f t="shared" si="1"/>
        <v>8</v>
      </c>
      <c r="L28" s="32" t="str">
        <f t="shared" si="2"/>
        <v>OK</v>
      </c>
      <c r="M28" s="38"/>
      <c r="N28" s="78">
        <v>4</v>
      </c>
      <c r="O28" s="38"/>
      <c r="P28" s="38"/>
      <c r="Q28" s="40"/>
      <c r="R28" s="38"/>
      <c r="S28" s="38"/>
      <c r="T28" s="38"/>
      <c r="U28" s="39"/>
      <c r="V28" s="39"/>
    </row>
    <row r="29" spans="1:22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16</v>
      </c>
      <c r="K29" s="31">
        <f t="shared" si="1"/>
        <v>0</v>
      </c>
      <c r="L29" s="32" t="str">
        <f t="shared" si="2"/>
        <v>OK</v>
      </c>
      <c r="M29" s="38"/>
      <c r="N29" s="38"/>
      <c r="O29" s="38"/>
      <c r="P29" s="78">
        <v>16</v>
      </c>
      <c r="Q29" s="40"/>
      <c r="R29" s="38"/>
      <c r="S29" s="38"/>
      <c r="T29" s="38"/>
      <c r="U29" s="39"/>
      <c r="V29" s="39"/>
    </row>
    <row r="30" spans="1:22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12</v>
      </c>
      <c r="K30" s="31">
        <f t="shared" si="1"/>
        <v>8</v>
      </c>
      <c r="L30" s="32" t="str">
        <f t="shared" si="2"/>
        <v>OK</v>
      </c>
      <c r="M30" s="38"/>
      <c r="N30" s="38"/>
      <c r="O30" s="38"/>
      <c r="P30" s="78">
        <v>4</v>
      </c>
      <c r="Q30" s="40"/>
      <c r="R30" s="38"/>
      <c r="S30" s="38"/>
      <c r="T30" s="38"/>
      <c r="U30" s="39"/>
      <c r="V30" s="39"/>
    </row>
    <row r="31" spans="1:22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2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2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2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24</v>
      </c>
      <c r="K34" s="31">
        <f t="shared" si="1"/>
        <v>0</v>
      </c>
      <c r="L34" s="32" t="str">
        <f t="shared" si="2"/>
        <v>OK</v>
      </c>
      <c r="M34" s="38"/>
      <c r="N34" s="78">
        <v>24</v>
      </c>
      <c r="O34" s="38"/>
      <c r="P34" s="38"/>
      <c r="Q34" s="40"/>
      <c r="R34" s="38"/>
      <c r="S34" s="38"/>
      <c r="T34" s="38"/>
      <c r="U34" s="39"/>
      <c r="V34" s="39"/>
    </row>
    <row r="35" spans="1:22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24</v>
      </c>
      <c r="K35" s="31">
        <f t="shared" si="1"/>
        <v>0</v>
      </c>
      <c r="L35" s="32" t="str">
        <f t="shared" si="2"/>
        <v>OK</v>
      </c>
      <c r="M35" s="38"/>
      <c r="N35" s="78">
        <v>24</v>
      </c>
      <c r="O35" s="38"/>
      <c r="P35" s="38"/>
      <c r="Q35" s="40"/>
      <c r="R35" s="38"/>
      <c r="S35" s="38"/>
      <c r="T35" s="38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24</v>
      </c>
      <c r="K36" s="31">
        <f t="shared" si="1"/>
        <v>0</v>
      </c>
      <c r="L36" s="32" t="str">
        <f t="shared" si="2"/>
        <v>OK</v>
      </c>
      <c r="M36" s="38"/>
      <c r="N36" s="78">
        <v>24</v>
      </c>
      <c r="O36" s="38"/>
      <c r="P36" s="38"/>
      <c r="Q36" s="40"/>
      <c r="R36" s="38"/>
      <c r="S36" s="38"/>
      <c r="T36" s="38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2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2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2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2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2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2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2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16</v>
      </c>
      <c r="K44" s="31">
        <f t="shared" si="1"/>
        <v>0</v>
      </c>
      <c r="L44" s="32" t="str">
        <f t="shared" si="2"/>
        <v>OK</v>
      </c>
      <c r="M44" s="38"/>
      <c r="N44" s="38"/>
      <c r="O44" s="38"/>
      <c r="P44" s="38"/>
      <c r="Q44" s="76">
        <v>16</v>
      </c>
      <c r="R44" s="38"/>
      <c r="S44" s="38"/>
      <c r="T44" s="38"/>
      <c r="U44" s="39"/>
      <c r="V44" s="39"/>
    </row>
    <row r="45" spans="1:22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16</v>
      </c>
      <c r="K45" s="31">
        <f t="shared" si="1"/>
        <v>0</v>
      </c>
      <c r="L45" s="32" t="str">
        <f t="shared" si="2"/>
        <v>OK</v>
      </c>
      <c r="M45" s="38"/>
      <c r="N45" s="38"/>
      <c r="O45" s="38"/>
      <c r="P45" s="38"/>
      <c r="Q45" s="76">
        <v>16</v>
      </c>
      <c r="R45" s="38"/>
      <c r="S45" s="38"/>
      <c r="T45" s="38"/>
      <c r="U45" s="39"/>
      <c r="V45" s="39"/>
    </row>
    <row r="46" spans="1:22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16</v>
      </c>
      <c r="K46" s="31">
        <f t="shared" si="1"/>
        <v>0</v>
      </c>
      <c r="L46" s="32" t="str">
        <f t="shared" si="2"/>
        <v>OK</v>
      </c>
      <c r="M46" s="38"/>
      <c r="N46" s="38"/>
      <c r="O46" s="38"/>
      <c r="P46" s="38"/>
      <c r="Q46" s="76">
        <v>16</v>
      </c>
      <c r="R46" s="38"/>
      <c r="S46" s="38"/>
      <c r="T46" s="38"/>
      <c r="U46" s="39"/>
      <c r="V46" s="39"/>
    </row>
    <row r="47" spans="1:22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2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2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12</v>
      </c>
      <c r="K49" s="31">
        <f t="shared" si="1"/>
        <v>0</v>
      </c>
      <c r="L49" s="32" t="str">
        <f t="shared" si="2"/>
        <v>OK</v>
      </c>
      <c r="M49" s="38"/>
      <c r="N49" s="38"/>
      <c r="O49" s="38"/>
      <c r="P49" s="38"/>
      <c r="Q49" s="40"/>
      <c r="R49" s="76">
        <v>12</v>
      </c>
      <c r="S49" s="38"/>
      <c r="T49" s="38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2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2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>
        <v>3</v>
      </c>
      <c r="K52" s="31">
        <f t="shared" si="1"/>
        <v>3</v>
      </c>
      <c r="L52" s="32" t="str">
        <f t="shared" si="2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>
        <v>3</v>
      </c>
      <c r="K53" s="31">
        <f t="shared" si="1"/>
        <v>3</v>
      </c>
      <c r="L53" s="32" t="str">
        <f t="shared" si="2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>
        <v>3</v>
      </c>
      <c r="K54" s="31">
        <f t="shared" si="1"/>
        <v>3</v>
      </c>
      <c r="L54" s="32" t="str">
        <f t="shared" si="2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2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2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2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2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2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2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>
        <v>3</v>
      </c>
      <c r="K61" s="31">
        <f t="shared" si="1"/>
        <v>3</v>
      </c>
      <c r="L61" s="32" t="str">
        <f t="shared" si="2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2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2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2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2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2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2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ht="20.100000000000001" customHeight="1" x14ac:dyDescent="0.25">
      <c r="I68" s="47"/>
    </row>
    <row r="69" spans="1:22" ht="20.100000000000001" customHeight="1" x14ac:dyDescent="0.25">
      <c r="I69" s="47"/>
    </row>
    <row r="70" spans="1:22" ht="20.100000000000001" customHeight="1" x14ac:dyDescent="0.25">
      <c r="I70" s="47"/>
    </row>
  </sheetData>
  <mergeCells count="44">
    <mergeCell ref="U1:U2"/>
    <mergeCell ref="V1:V2"/>
    <mergeCell ref="D1:I1"/>
    <mergeCell ref="A2:L2"/>
    <mergeCell ref="M1:M2"/>
    <mergeCell ref="A1:C1"/>
    <mergeCell ref="J1:L1"/>
    <mergeCell ref="R1:R2"/>
    <mergeCell ref="S1:S2"/>
    <mergeCell ref="T1:T2"/>
    <mergeCell ref="N1:N2"/>
    <mergeCell ref="O1:O2"/>
    <mergeCell ref="P1:P2"/>
    <mergeCell ref="Q1:Q2"/>
    <mergeCell ref="B4:B6"/>
    <mergeCell ref="B7:B10"/>
    <mergeCell ref="B11:B13"/>
    <mergeCell ref="B14:B15"/>
    <mergeCell ref="B16:B17"/>
    <mergeCell ref="B18:B21"/>
    <mergeCell ref="B24:B26"/>
    <mergeCell ref="B27:B28"/>
    <mergeCell ref="B29:B31"/>
    <mergeCell ref="B32:B33"/>
    <mergeCell ref="B34:B35"/>
    <mergeCell ref="B38:B42"/>
    <mergeCell ref="B44:B47"/>
    <mergeCell ref="B52:B60"/>
    <mergeCell ref="B63:B67"/>
    <mergeCell ref="A4:A6"/>
    <mergeCell ref="A7:A10"/>
    <mergeCell ref="A11:A13"/>
    <mergeCell ref="A14:A15"/>
    <mergeCell ref="A16:A17"/>
    <mergeCell ref="A18:A21"/>
    <mergeCell ref="A24:A26"/>
    <mergeCell ref="A27:A28"/>
    <mergeCell ref="A29:A31"/>
    <mergeCell ref="A32:A33"/>
    <mergeCell ref="A34:A35"/>
    <mergeCell ref="A38:A42"/>
    <mergeCell ref="A44:A47"/>
    <mergeCell ref="A52:A60"/>
    <mergeCell ref="A63:A6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zoomScale="80" zoomScaleNormal="80" workbookViewId="0">
      <selection activeCell="O13" sqref="O13"/>
    </sheetView>
  </sheetViews>
  <sheetFormatPr defaultColWidth="9.7109375" defaultRowHeight="20.100000000000001" customHeight="1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20.100000000000001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289</v>
      </c>
      <c r="N1" s="97" t="s">
        <v>290</v>
      </c>
      <c r="O1" s="97" t="s">
        <v>291</v>
      </c>
      <c r="P1" s="97" t="s">
        <v>292</v>
      </c>
      <c r="Q1" s="97" t="s">
        <v>293</v>
      </c>
      <c r="R1" s="97" t="s">
        <v>345</v>
      </c>
      <c r="S1" s="97" t="s">
        <v>346</v>
      </c>
      <c r="T1" s="97" t="s">
        <v>347</v>
      </c>
      <c r="U1" s="97" t="s">
        <v>41</v>
      </c>
      <c r="V1" s="97" t="s">
        <v>41</v>
      </c>
    </row>
    <row r="2" spans="1:22" ht="20.100000000000001" customHeight="1" x14ac:dyDescent="0.25">
      <c r="A2" s="98" t="s">
        <v>252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20.100000000000001" customHeight="1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43172</v>
      </c>
      <c r="N3" s="75">
        <v>43172</v>
      </c>
      <c r="O3" s="75">
        <v>43172</v>
      </c>
      <c r="P3" s="75">
        <v>43173</v>
      </c>
      <c r="Q3" s="75">
        <v>43224</v>
      </c>
      <c r="R3" s="75">
        <v>43362</v>
      </c>
      <c r="S3" s="75">
        <v>43362</v>
      </c>
      <c r="T3" s="75">
        <v>43362</v>
      </c>
      <c r="U3" s="30" t="s">
        <v>2</v>
      </c>
      <c r="V3" s="30" t="s">
        <v>2</v>
      </c>
    </row>
    <row r="4" spans="1:22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80"/>
      <c r="N4" s="80"/>
      <c r="O4" s="80"/>
      <c r="P4" s="80"/>
      <c r="Q4" s="80"/>
      <c r="R4" s="80"/>
      <c r="S4" s="80"/>
      <c r="T4" s="80"/>
      <c r="U4" s="39"/>
      <c r="V4" s="39"/>
    </row>
    <row r="5" spans="1:22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10</v>
      </c>
      <c r="K5" s="31">
        <f>J5-(SUM(M5:V5))</f>
        <v>10</v>
      </c>
      <c r="L5" s="32" t="str">
        <f t="shared" si="0"/>
        <v>OK</v>
      </c>
      <c r="M5" s="80"/>
      <c r="N5" s="80"/>
      <c r="O5" s="80"/>
      <c r="P5" s="80"/>
      <c r="Q5" s="80"/>
      <c r="R5" s="80"/>
      <c r="S5" s="80"/>
      <c r="T5" s="80"/>
      <c r="U5" s="39"/>
      <c r="V5" s="39"/>
    </row>
    <row r="6" spans="1:22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2</v>
      </c>
      <c r="K6" s="31">
        <f t="shared" ref="K6:K67" si="1">J6-(SUM(M6:V6))</f>
        <v>0</v>
      </c>
      <c r="L6" s="32" t="str">
        <f t="shared" si="0"/>
        <v>OK</v>
      </c>
      <c r="M6" s="80"/>
      <c r="N6" s="80"/>
      <c r="O6" s="80"/>
      <c r="P6" s="80"/>
      <c r="Q6" s="80"/>
      <c r="R6" s="80"/>
      <c r="S6" s="80">
        <v>2</v>
      </c>
      <c r="T6" s="80"/>
      <c r="U6" s="39"/>
      <c r="V6" s="39"/>
    </row>
    <row r="7" spans="1:22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>
        <v>5</v>
      </c>
      <c r="K7" s="31">
        <f t="shared" si="1"/>
        <v>4</v>
      </c>
      <c r="L7" s="32" t="str">
        <f t="shared" si="0"/>
        <v>OK</v>
      </c>
      <c r="M7" s="80">
        <v>1</v>
      </c>
      <c r="N7" s="80"/>
      <c r="O7" s="80"/>
      <c r="P7" s="80"/>
      <c r="Q7" s="80"/>
      <c r="R7" s="80"/>
      <c r="S7" s="80"/>
      <c r="T7" s="80"/>
      <c r="U7" s="39"/>
      <c r="V7" s="39"/>
    </row>
    <row r="8" spans="1:22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80"/>
      <c r="N8" s="80"/>
      <c r="O8" s="80"/>
      <c r="P8" s="80"/>
      <c r="Q8" s="80"/>
      <c r="R8" s="80"/>
      <c r="S8" s="80"/>
      <c r="T8" s="80"/>
      <c r="U8" s="39"/>
      <c r="V8" s="39"/>
    </row>
    <row r="9" spans="1:22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80"/>
      <c r="N9" s="80"/>
      <c r="O9" s="80"/>
      <c r="P9" s="80"/>
      <c r="Q9" s="80"/>
      <c r="R9" s="80"/>
      <c r="S9" s="80"/>
      <c r="T9" s="80"/>
      <c r="U9" s="39"/>
      <c r="V9" s="39"/>
    </row>
    <row r="10" spans="1:22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0</v>
      </c>
      <c r="L10" s="32" t="str">
        <f t="shared" si="0"/>
        <v>OK</v>
      </c>
      <c r="M10" s="80"/>
      <c r="N10" s="80"/>
      <c r="O10" s="80"/>
      <c r="P10" s="80"/>
      <c r="Q10" s="80">
        <v>3</v>
      </c>
      <c r="R10" s="80">
        <v>2</v>
      </c>
      <c r="S10" s="80"/>
      <c r="T10" s="80"/>
      <c r="U10" s="39"/>
      <c r="V10" s="39"/>
    </row>
    <row r="11" spans="1:22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>
        <v>4</v>
      </c>
      <c r="K11" s="31">
        <f t="shared" si="1"/>
        <v>4</v>
      </c>
      <c r="L11" s="32" t="str">
        <f t="shared" si="0"/>
        <v>OK</v>
      </c>
      <c r="M11" s="80"/>
      <c r="N11" s="80"/>
      <c r="O11" s="80"/>
      <c r="P11" s="80"/>
      <c r="Q11" s="80"/>
      <c r="R11" s="80"/>
      <c r="S11" s="80"/>
      <c r="T11" s="80"/>
      <c r="U11" s="39"/>
      <c r="V11" s="39"/>
    </row>
    <row r="12" spans="1:22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2</v>
      </c>
      <c r="K12" s="31">
        <f t="shared" si="1"/>
        <v>2</v>
      </c>
      <c r="L12" s="32" t="str">
        <f t="shared" si="0"/>
        <v>OK</v>
      </c>
      <c r="M12" s="80"/>
      <c r="N12" s="80"/>
      <c r="O12" s="80"/>
      <c r="P12" s="80"/>
      <c r="Q12" s="80"/>
      <c r="R12" s="80"/>
      <c r="S12" s="80"/>
      <c r="T12" s="80"/>
      <c r="U12" s="39"/>
      <c r="V12" s="39"/>
    </row>
    <row r="13" spans="1:22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2</v>
      </c>
      <c r="L13" s="32" t="str">
        <f t="shared" si="0"/>
        <v>OK</v>
      </c>
      <c r="M13" s="80"/>
      <c r="N13" s="80"/>
      <c r="O13" s="80"/>
      <c r="P13" s="80"/>
      <c r="Q13" s="80"/>
      <c r="R13" s="80"/>
      <c r="S13" s="80"/>
      <c r="T13" s="80"/>
      <c r="U13" s="39"/>
      <c r="V13" s="39"/>
    </row>
    <row r="14" spans="1:22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10</v>
      </c>
      <c r="K14" s="31">
        <f t="shared" si="1"/>
        <v>0</v>
      </c>
      <c r="L14" s="32" t="str">
        <f t="shared" si="0"/>
        <v>OK</v>
      </c>
      <c r="M14" s="80"/>
      <c r="N14" s="80"/>
      <c r="O14" s="80">
        <v>10</v>
      </c>
      <c r="P14" s="80"/>
      <c r="Q14" s="80"/>
      <c r="R14" s="80"/>
      <c r="S14" s="80"/>
      <c r="T14" s="80"/>
      <c r="U14" s="39"/>
      <c r="V14" s="39"/>
    </row>
    <row r="15" spans="1:22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10</v>
      </c>
      <c r="K15" s="31">
        <f t="shared" si="1"/>
        <v>0</v>
      </c>
      <c r="L15" s="32" t="str">
        <f t="shared" si="0"/>
        <v>OK</v>
      </c>
      <c r="M15" s="80"/>
      <c r="N15" s="80"/>
      <c r="O15" s="80">
        <v>10</v>
      </c>
      <c r="P15" s="80"/>
      <c r="Q15" s="80"/>
      <c r="R15" s="80"/>
      <c r="S15" s="80"/>
      <c r="T15" s="80"/>
      <c r="U15" s="39"/>
      <c r="V15" s="39"/>
    </row>
    <row r="16" spans="1:22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80"/>
      <c r="N16" s="80"/>
      <c r="O16" s="80"/>
      <c r="P16" s="80"/>
      <c r="Q16" s="80"/>
      <c r="R16" s="80"/>
      <c r="S16" s="80"/>
      <c r="T16" s="80"/>
      <c r="U16" s="39"/>
      <c r="V16" s="39"/>
    </row>
    <row r="17" spans="1:22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80"/>
      <c r="N17" s="80"/>
      <c r="O17" s="80"/>
      <c r="P17" s="80"/>
      <c r="Q17" s="80"/>
      <c r="R17" s="80"/>
      <c r="S17" s="80"/>
      <c r="T17" s="80"/>
      <c r="U17" s="39"/>
      <c r="V17" s="39"/>
    </row>
    <row r="18" spans="1:22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80"/>
      <c r="N18" s="80"/>
      <c r="O18" s="80"/>
      <c r="P18" s="80"/>
      <c r="Q18" s="80"/>
      <c r="R18" s="80"/>
      <c r="S18" s="80"/>
      <c r="T18" s="80"/>
      <c r="U18" s="39"/>
      <c r="V18" s="39"/>
    </row>
    <row r="19" spans="1:22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80"/>
      <c r="N19" s="80"/>
      <c r="O19" s="80"/>
      <c r="P19" s="80"/>
      <c r="Q19" s="80"/>
      <c r="R19" s="80"/>
      <c r="S19" s="80"/>
      <c r="T19" s="80"/>
      <c r="U19" s="39"/>
      <c r="V19" s="39"/>
    </row>
    <row r="20" spans="1:22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80"/>
      <c r="N20" s="80"/>
      <c r="O20" s="80"/>
      <c r="P20" s="80"/>
      <c r="Q20" s="80"/>
      <c r="R20" s="80"/>
      <c r="S20" s="80"/>
      <c r="T20" s="80"/>
      <c r="U20" s="39"/>
      <c r="V20" s="39"/>
    </row>
    <row r="21" spans="1:22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80"/>
      <c r="N21" s="80"/>
      <c r="O21" s="80"/>
      <c r="P21" s="80"/>
      <c r="Q21" s="80"/>
      <c r="R21" s="80"/>
      <c r="S21" s="80"/>
      <c r="T21" s="80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80"/>
      <c r="N22" s="80"/>
      <c r="O22" s="80"/>
      <c r="P22" s="80"/>
      <c r="Q22" s="80"/>
      <c r="R22" s="80"/>
      <c r="S22" s="80"/>
      <c r="T22" s="80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80"/>
      <c r="N23" s="80"/>
      <c r="O23" s="80"/>
      <c r="P23" s="80"/>
      <c r="Q23" s="80"/>
      <c r="R23" s="80"/>
      <c r="S23" s="80"/>
      <c r="T23" s="80"/>
      <c r="U23" s="39"/>
      <c r="V23" s="39"/>
    </row>
    <row r="24" spans="1:22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80"/>
      <c r="N24" s="80"/>
      <c r="O24" s="80"/>
      <c r="P24" s="80"/>
      <c r="Q24" s="80"/>
      <c r="R24" s="80"/>
      <c r="S24" s="80"/>
      <c r="T24" s="80"/>
      <c r="U24" s="39"/>
      <c r="V24" s="39"/>
    </row>
    <row r="25" spans="1:22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80"/>
      <c r="N25" s="80"/>
      <c r="O25" s="80"/>
      <c r="P25" s="80"/>
      <c r="Q25" s="80"/>
      <c r="R25" s="80"/>
      <c r="S25" s="80"/>
      <c r="T25" s="80"/>
      <c r="U25" s="39"/>
      <c r="V25" s="39"/>
    </row>
    <row r="26" spans="1:22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20</v>
      </c>
      <c r="K26" s="31">
        <f t="shared" si="1"/>
        <v>20</v>
      </c>
      <c r="L26" s="32" t="str">
        <f t="shared" si="0"/>
        <v>OK</v>
      </c>
      <c r="M26" s="80"/>
      <c r="N26" s="80"/>
      <c r="O26" s="80"/>
      <c r="P26" s="80"/>
      <c r="Q26" s="80"/>
      <c r="R26" s="80"/>
      <c r="S26" s="80"/>
      <c r="T26" s="80"/>
      <c r="U26" s="39"/>
      <c r="V26" s="39"/>
    </row>
    <row r="27" spans="1:22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80"/>
      <c r="N27" s="80"/>
      <c r="O27" s="80"/>
      <c r="P27" s="80"/>
      <c r="Q27" s="80"/>
      <c r="R27" s="80"/>
      <c r="S27" s="80"/>
      <c r="T27" s="80"/>
      <c r="U27" s="39"/>
      <c r="V27" s="39"/>
    </row>
    <row r="28" spans="1:22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5</v>
      </c>
      <c r="K28" s="31">
        <f t="shared" si="1"/>
        <v>4</v>
      </c>
      <c r="L28" s="32" t="str">
        <f t="shared" si="0"/>
        <v>OK</v>
      </c>
      <c r="M28" s="80">
        <v>1</v>
      </c>
      <c r="N28" s="80"/>
      <c r="O28" s="80"/>
      <c r="P28" s="80"/>
      <c r="Q28" s="80"/>
      <c r="R28" s="80"/>
      <c r="S28" s="80"/>
      <c r="T28" s="80"/>
      <c r="U28" s="39"/>
      <c r="V28" s="39"/>
    </row>
    <row r="29" spans="1:22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5</v>
      </c>
      <c r="K29" s="31">
        <f t="shared" si="1"/>
        <v>2</v>
      </c>
      <c r="L29" s="32" t="str">
        <f t="shared" si="0"/>
        <v>OK</v>
      </c>
      <c r="M29" s="80"/>
      <c r="N29" s="80">
        <v>3</v>
      </c>
      <c r="O29" s="80"/>
      <c r="P29" s="80"/>
      <c r="Q29" s="80"/>
      <c r="R29" s="80"/>
      <c r="S29" s="80"/>
      <c r="T29" s="80"/>
      <c r="U29" s="39"/>
      <c r="V29" s="39"/>
    </row>
    <row r="30" spans="1:22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1</v>
      </c>
      <c r="K30" s="31">
        <f t="shared" si="1"/>
        <v>1</v>
      </c>
      <c r="L30" s="32" t="str">
        <f t="shared" si="0"/>
        <v>OK</v>
      </c>
      <c r="M30" s="80"/>
      <c r="N30" s="80"/>
      <c r="O30" s="80"/>
      <c r="P30" s="80"/>
      <c r="Q30" s="80"/>
      <c r="R30" s="80"/>
      <c r="S30" s="80"/>
      <c r="T30" s="80"/>
      <c r="U30" s="39"/>
      <c r="V30" s="39"/>
    </row>
    <row r="31" spans="1:22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80"/>
      <c r="N31" s="80"/>
      <c r="O31" s="80"/>
      <c r="P31" s="80"/>
      <c r="Q31" s="80"/>
      <c r="R31" s="80"/>
      <c r="S31" s="80"/>
      <c r="T31" s="80"/>
      <c r="U31" s="39"/>
      <c r="V31" s="39"/>
    </row>
    <row r="32" spans="1:22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80"/>
      <c r="N32" s="80"/>
      <c r="O32" s="80"/>
      <c r="P32" s="80"/>
      <c r="Q32" s="80"/>
      <c r="R32" s="80"/>
      <c r="S32" s="80"/>
      <c r="T32" s="80"/>
      <c r="U32" s="39"/>
      <c r="V32" s="39"/>
    </row>
    <row r="33" spans="1:22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80"/>
      <c r="N33" s="80"/>
      <c r="O33" s="80"/>
      <c r="P33" s="80"/>
      <c r="Q33" s="80"/>
      <c r="R33" s="80"/>
      <c r="S33" s="80"/>
      <c r="T33" s="80"/>
      <c r="U33" s="39"/>
      <c r="V33" s="39"/>
    </row>
    <row r="34" spans="1:22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4</v>
      </c>
      <c r="K34" s="31">
        <f t="shared" si="1"/>
        <v>4</v>
      </c>
      <c r="L34" s="32" t="str">
        <f t="shared" si="0"/>
        <v>OK</v>
      </c>
      <c r="M34" s="80"/>
      <c r="N34" s="80"/>
      <c r="O34" s="80"/>
      <c r="P34" s="80"/>
      <c r="Q34" s="80"/>
      <c r="R34" s="80"/>
      <c r="S34" s="80"/>
      <c r="T34" s="80"/>
      <c r="U34" s="39"/>
      <c r="V34" s="39"/>
    </row>
    <row r="35" spans="1:22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3</v>
      </c>
      <c r="K35" s="31">
        <f t="shared" si="1"/>
        <v>0</v>
      </c>
      <c r="L35" s="32" t="str">
        <f t="shared" si="0"/>
        <v>OK</v>
      </c>
      <c r="M35" s="80"/>
      <c r="N35" s="80"/>
      <c r="O35" s="80"/>
      <c r="P35" s="80"/>
      <c r="Q35" s="80">
        <v>3</v>
      </c>
      <c r="R35" s="80"/>
      <c r="S35" s="80"/>
      <c r="T35" s="80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14</v>
      </c>
      <c r="K36" s="31">
        <f t="shared" si="1"/>
        <v>6</v>
      </c>
      <c r="L36" s="32" t="str">
        <f t="shared" si="0"/>
        <v>OK</v>
      </c>
      <c r="M36" s="80"/>
      <c r="N36" s="80"/>
      <c r="O36" s="80"/>
      <c r="P36" s="80"/>
      <c r="Q36" s="80">
        <v>3</v>
      </c>
      <c r="R36" s="80">
        <v>5</v>
      </c>
      <c r="S36" s="80"/>
      <c r="T36" s="80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5</v>
      </c>
      <c r="K37" s="31">
        <f t="shared" si="1"/>
        <v>0</v>
      </c>
      <c r="L37" s="32" t="str">
        <f t="shared" si="0"/>
        <v>OK</v>
      </c>
      <c r="M37" s="80"/>
      <c r="N37" s="80"/>
      <c r="O37" s="80"/>
      <c r="P37" s="80">
        <v>5</v>
      </c>
      <c r="Q37" s="80"/>
      <c r="R37" s="80"/>
      <c r="S37" s="80"/>
      <c r="T37" s="80"/>
      <c r="U37" s="39"/>
      <c r="V37" s="39"/>
    </row>
    <row r="38" spans="1:22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10</v>
      </c>
      <c r="K38" s="31">
        <f t="shared" si="1"/>
        <v>5</v>
      </c>
      <c r="L38" s="32" t="str">
        <f t="shared" si="0"/>
        <v>OK</v>
      </c>
      <c r="M38" s="80"/>
      <c r="N38" s="80"/>
      <c r="O38" s="80"/>
      <c r="P38" s="80"/>
      <c r="Q38" s="80"/>
      <c r="R38" s="80"/>
      <c r="S38" s="80"/>
      <c r="T38" s="80">
        <v>5</v>
      </c>
      <c r="U38" s="39"/>
      <c r="V38" s="39"/>
    </row>
    <row r="39" spans="1:22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80"/>
      <c r="N39" s="80"/>
      <c r="O39" s="80"/>
      <c r="P39" s="80"/>
      <c r="Q39" s="80"/>
      <c r="R39" s="80"/>
      <c r="S39" s="80"/>
      <c r="T39" s="80"/>
      <c r="U39" s="39"/>
      <c r="V39" s="39"/>
    </row>
    <row r="40" spans="1:22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80"/>
      <c r="N40" s="80"/>
      <c r="O40" s="80"/>
      <c r="P40" s="80"/>
      <c r="Q40" s="80"/>
      <c r="R40" s="80"/>
      <c r="S40" s="80"/>
      <c r="T40" s="80"/>
      <c r="U40" s="39"/>
      <c r="V40" s="39"/>
    </row>
    <row r="41" spans="1:22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80"/>
      <c r="N41" s="80"/>
      <c r="O41" s="80"/>
      <c r="P41" s="80"/>
      <c r="Q41" s="80"/>
      <c r="R41" s="80"/>
      <c r="S41" s="80"/>
      <c r="T41" s="80"/>
      <c r="U41" s="39"/>
      <c r="V41" s="39"/>
    </row>
    <row r="42" spans="1:22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80"/>
      <c r="N42" s="80"/>
      <c r="O42" s="80"/>
      <c r="P42" s="80"/>
      <c r="Q42" s="80"/>
      <c r="R42" s="80"/>
      <c r="S42" s="80"/>
      <c r="T42" s="80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80"/>
      <c r="N43" s="80"/>
      <c r="O43" s="80"/>
      <c r="P43" s="80"/>
      <c r="Q43" s="80"/>
      <c r="R43" s="80"/>
      <c r="S43" s="80"/>
      <c r="T43" s="80"/>
      <c r="U43" s="39"/>
      <c r="V43" s="39"/>
    </row>
    <row r="44" spans="1:22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80"/>
      <c r="N44" s="80"/>
      <c r="O44" s="80"/>
      <c r="P44" s="80"/>
      <c r="Q44" s="80"/>
      <c r="R44" s="80"/>
      <c r="S44" s="80"/>
      <c r="T44" s="80"/>
      <c r="U44" s="39"/>
      <c r="V44" s="39"/>
    </row>
    <row r="45" spans="1:22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80"/>
      <c r="N45" s="80"/>
      <c r="O45" s="80"/>
      <c r="P45" s="80"/>
      <c r="Q45" s="80"/>
      <c r="R45" s="80"/>
      <c r="S45" s="80"/>
      <c r="T45" s="80"/>
      <c r="U45" s="39"/>
      <c r="V45" s="39"/>
    </row>
    <row r="46" spans="1:22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0</v>
      </c>
      <c r="L46" s="32" t="str">
        <f t="shared" si="0"/>
        <v>OK</v>
      </c>
      <c r="M46" s="80"/>
      <c r="N46" s="80">
        <v>10</v>
      </c>
      <c r="O46" s="80"/>
      <c r="P46" s="80"/>
      <c r="Q46" s="80"/>
      <c r="R46" s="80"/>
      <c r="S46" s="80"/>
      <c r="T46" s="80"/>
      <c r="U46" s="39"/>
      <c r="V46" s="39"/>
    </row>
    <row r="47" spans="1:22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80"/>
      <c r="N47" s="80"/>
      <c r="O47" s="80"/>
      <c r="P47" s="80"/>
      <c r="Q47" s="80"/>
      <c r="R47" s="80"/>
      <c r="S47" s="80"/>
      <c r="T47" s="80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80"/>
      <c r="N48" s="80"/>
      <c r="O48" s="80"/>
      <c r="P48" s="80"/>
      <c r="Q48" s="80"/>
      <c r="R48" s="80"/>
      <c r="S48" s="80"/>
      <c r="T48" s="80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2</v>
      </c>
      <c r="K49" s="31">
        <f t="shared" si="1"/>
        <v>0</v>
      </c>
      <c r="L49" s="32" t="str">
        <f t="shared" si="0"/>
        <v>OK</v>
      </c>
      <c r="M49" s="80"/>
      <c r="N49" s="80"/>
      <c r="O49" s="80"/>
      <c r="P49" s="80"/>
      <c r="Q49" s="80"/>
      <c r="R49" s="80">
        <v>2</v>
      </c>
      <c r="S49" s="80"/>
      <c r="T49" s="80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10</v>
      </c>
      <c r="K50" s="31">
        <f t="shared" si="1"/>
        <v>5</v>
      </c>
      <c r="L50" s="32" t="str">
        <f t="shared" si="0"/>
        <v>OK</v>
      </c>
      <c r="M50" s="80"/>
      <c r="N50" s="80"/>
      <c r="O50" s="80"/>
      <c r="P50" s="80">
        <v>1</v>
      </c>
      <c r="Q50" s="80"/>
      <c r="R50" s="80"/>
      <c r="S50" s="80">
        <v>4</v>
      </c>
      <c r="T50" s="80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40</v>
      </c>
      <c r="K51" s="31">
        <f t="shared" si="1"/>
        <v>0</v>
      </c>
      <c r="L51" s="32" t="str">
        <f t="shared" si="0"/>
        <v>OK</v>
      </c>
      <c r="M51" s="80">
        <v>30</v>
      </c>
      <c r="N51" s="80"/>
      <c r="O51" s="80"/>
      <c r="P51" s="80"/>
      <c r="Q51" s="80"/>
      <c r="R51" s="80">
        <v>10</v>
      </c>
      <c r="S51" s="80"/>
      <c r="T51" s="80"/>
      <c r="U51" s="39"/>
      <c r="V51" s="39"/>
    </row>
    <row r="52" spans="1:22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80"/>
      <c r="N52" s="80"/>
      <c r="O52" s="80"/>
      <c r="P52" s="80"/>
      <c r="Q52" s="80"/>
      <c r="R52" s="80"/>
      <c r="S52" s="80"/>
      <c r="T52" s="80"/>
      <c r="U52" s="39"/>
      <c r="V52" s="39"/>
    </row>
    <row r="53" spans="1:22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80"/>
      <c r="N53" s="80"/>
      <c r="O53" s="80"/>
      <c r="P53" s="80"/>
      <c r="Q53" s="80"/>
      <c r="R53" s="80"/>
      <c r="S53" s="80"/>
      <c r="T53" s="80"/>
      <c r="U53" s="39"/>
      <c r="V53" s="39"/>
    </row>
    <row r="54" spans="1:22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80"/>
      <c r="N54" s="80"/>
      <c r="O54" s="80"/>
      <c r="P54" s="80"/>
      <c r="Q54" s="80"/>
      <c r="R54" s="80"/>
      <c r="S54" s="80"/>
      <c r="T54" s="80"/>
      <c r="U54" s="39"/>
      <c r="V54" s="39"/>
    </row>
    <row r="55" spans="1:22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80"/>
      <c r="N55" s="80"/>
      <c r="O55" s="80"/>
      <c r="P55" s="80"/>
      <c r="Q55" s="80"/>
      <c r="R55" s="80"/>
      <c r="S55" s="80"/>
      <c r="T55" s="80"/>
      <c r="U55" s="39"/>
      <c r="V55" s="39"/>
    </row>
    <row r="56" spans="1:22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80"/>
      <c r="N56" s="80"/>
      <c r="O56" s="80"/>
      <c r="P56" s="80"/>
      <c r="Q56" s="80"/>
      <c r="R56" s="80"/>
      <c r="S56" s="80"/>
      <c r="T56" s="80"/>
      <c r="U56" s="39"/>
      <c r="V56" s="39"/>
    </row>
    <row r="57" spans="1:22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80"/>
      <c r="N57" s="80"/>
      <c r="O57" s="80"/>
      <c r="P57" s="80"/>
      <c r="Q57" s="80"/>
      <c r="R57" s="80"/>
      <c r="S57" s="80"/>
      <c r="T57" s="80"/>
      <c r="U57" s="39"/>
      <c r="V57" s="39"/>
    </row>
    <row r="58" spans="1:22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80"/>
      <c r="N58" s="80"/>
      <c r="O58" s="80"/>
      <c r="P58" s="80"/>
      <c r="Q58" s="80"/>
      <c r="R58" s="80"/>
      <c r="S58" s="80"/>
      <c r="T58" s="80"/>
      <c r="U58" s="39"/>
      <c r="V58" s="39"/>
    </row>
    <row r="59" spans="1:22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80"/>
      <c r="N59" s="80"/>
      <c r="O59" s="80"/>
      <c r="P59" s="80"/>
      <c r="Q59" s="80"/>
      <c r="R59" s="80"/>
      <c r="S59" s="80"/>
      <c r="T59" s="80"/>
      <c r="U59" s="39"/>
      <c r="V59" s="39"/>
    </row>
    <row r="60" spans="1:22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80"/>
      <c r="N60" s="80"/>
      <c r="O60" s="80"/>
      <c r="P60" s="80"/>
      <c r="Q60" s="80"/>
      <c r="R60" s="80"/>
      <c r="S60" s="80"/>
      <c r="T60" s="80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80"/>
      <c r="N61" s="80"/>
      <c r="O61" s="80"/>
      <c r="P61" s="80"/>
      <c r="Q61" s="80"/>
      <c r="R61" s="80"/>
      <c r="S61" s="80"/>
      <c r="T61" s="80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80"/>
      <c r="N62" s="80"/>
      <c r="O62" s="80"/>
      <c r="P62" s="80"/>
      <c r="Q62" s="80"/>
      <c r="R62" s="80"/>
      <c r="S62" s="80"/>
      <c r="T62" s="80"/>
      <c r="U62" s="39"/>
      <c r="V62" s="39"/>
    </row>
    <row r="63" spans="1:22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80"/>
      <c r="N63" s="80"/>
      <c r="O63" s="80"/>
      <c r="P63" s="80"/>
      <c r="Q63" s="80"/>
      <c r="R63" s="80"/>
      <c r="S63" s="80"/>
      <c r="T63" s="80"/>
      <c r="U63" s="39"/>
      <c r="V63" s="39"/>
    </row>
    <row r="64" spans="1:22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80"/>
      <c r="N64" s="80"/>
      <c r="O64" s="80"/>
      <c r="P64" s="80"/>
      <c r="Q64" s="80"/>
      <c r="R64" s="80"/>
      <c r="S64" s="80"/>
      <c r="T64" s="80"/>
      <c r="U64" s="39"/>
      <c r="V64" s="39"/>
    </row>
    <row r="65" spans="1:22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80"/>
      <c r="N65" s="80"/>
      <c r="O65" s="80"/>
      <c r="P65" s="80"/>
      <c r="Q65" s="80"/>
      <c r="R65" s="80"/>
      <c r="S65" s="80"/>
      <c r="T65" s="80"/>
      <c r="U65" s="39"/>
      <c r="V65" s="39"/>
    </row>
    <row r="66" spans="1:22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80"/>
      <c r="N66" s="80"/>
      <c r="O66" s="80"/>
      <c r="P66" s="80"/>
      <c r="Q66" s="80"/>
      <c r="R66" s="80"/>
      <c r="S66" s="80"/>
      <c r="T66" s="80"/>
      <c r="U66" s="39"/>
      <c r="V66" s="39"/>
    </row>
    <row r="67" spans="1:22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80"/>
      <c r="N67" s="80"/>
      <c r="O67" s="80"/>
      <c r="P67" s="80"/>
      <c r="Q67" s="80"/>
      <c r="R67" s="80"/>
      <c r="S67" s="80"/>
      <c r="T67" s="80"/>
      <c r="U67" s="39"/>
      <c r="V67" s="39"/>
    </row>
    <row r="68" spans="1:22" ht="20.100000000000001" customHeight="1" x14ac:dyDescent="0.25">
      <c r="I68" s="47"/>
    </row>
    <row r="69" spans="1:22" ht="20.100000000000001" customHeight="1" x14ac:dyDescent="0.25">
      <c r="I69" s="47"/>
    </row>
    <row r="70" spans="1:22" ht="20.100000000000001" customHeight="1" x14ac:dyDescent="0.25">
      <c r="I70" s="47"/>
    </row>
  </sheetData>
  <mergeCells count="44">
    <mergeCell ref="U1:U2"/>
    <mergeCell ref="V1:V2"/>
    <mergeCell ref="A2:L2"/>
    <mergeCell ref="A4:A6"/>
    <mergeCell ref="B4:B6"/>
    <mergeCell ref="A1:C1"/>
    <mergeCell ref="D1:I1"/>
    <mergeCell ref="J1:L1"/>
    <mergeCell ref="Q1:Q2"/>
    <mergeCell ref="R1:R2"/>
    <mergeCell ref="S1:S2"/>
    <mergeCell ref="T1:T2"/>
    <mergeCell ref="M1:M2"/>
    <mergeCell ref="N1:N2"/>
    <mergeCell ref="O1:O2"/>
    <mergeCell ref="P1:P2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</mergeCells>
  <conditionalFormatting sqref="M4:T67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zoomScale="80" zoomScaleNormal="80" workbookViewId="0">
      <selection activeCell="P17" sqref="P17"/>
    </sheetView>
  </sheetViews>
  <sheetFormatPr defaultColWidth="9.7109375" defaultRowHeight="20.100000000000001" customHeight="1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20.100000000000001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336</v>
      </c>
      <c r="N1" s="97" t="s">
        <v>337</v>
      </c>
      <c r="O1" s="97" t="s">
        <v>338</v>
      </c>
      <c r="P1" s="97" t="s">
        <v>339</v>
      </c>
      <c r="Q1" s="97" t="s">
        <v>340</v>
      </c>
      <c r="R1" s="97" t="s">
        <v>341</v>
      </c>
      <c r="S1" s="97" t="s">
        <v>41</v>
      </c>
      <c r="T1" s="97" t="s">
        <v>41</v>
      </c>
      <c r="U1" s="97" t="s">
        <v>41</v>
      </c>
      <c r="V1" s="97" t="s">
        <v>41</v>
      </c>
    </row>
    <row r="2" spans="1:22" ht="20.100000000000001" customHeight="1" x14ac:dyDescent="0.25">
      <c r="A2" s="98" t="s">
        <v>253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20.100000000000001" customHeight="1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43413</v>
      </c>
      <c r="N3" s="75">
        <v>43413</v>
      </c>
      <c r="O3" s="75">
        <v>43413</v>
      </c>
      <c r="P3" s="75">
        <v>43413</v>
      </c>
      <c r="Q3" s="75">
        <v>43413</v>
      </c>
      <c r="R3" s="75">
        <v>43413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2</v>
      </c>
      <c r="K8" s="31">
        <f t="shared" si="1"/>
        <v>2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2</v>
      </c>
      <c r="K9" s="31">
        <f t="shared" si="1"/>
        <v>0</v>
      </c>
      <c r="L9" s="32" t="str">
        <f t="shared" si="0"/>
        <v>OK</v>
      </c>
      <c r="M9" s="76">
        <v>2</v>
      </c>
      <c r="N9" s="39"/>
      <c r="O9" s="39"/>
      <c r="P9" s="39"/>
      <c r="Q9" s="40"/>
      <c r="R9" s="38"/>
      <c r="S9" s="38"/>
      <c r="T9" s="38"/>
      <c r="U9" s="39"/>
      <c r="V9" s="39"/>
    </row>
    <row r="10" spans="1:22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2</v>
      </c>
      <c r="K10" s="31">
        <f t="shared" si="1"/>
        <v>1</v>
      </c>
      <c r="L10" s="32" t="str">
        <f t="shared" si="0"/>
        <v>OK</v>
      </c>
      <c r="M10" s="76">
        <v>1</v>
      </c>
      <c r="N10" s="39"/>
      <c r="O10" s="39"/>
      <c r="P10" s="39"/>
      <c r="Q10" s="40"/>
      <c r="R10" s="38"/>
      <c r="S10" s="38"/>
      <c r="T10" s="38"/>
      <c r="U10" s="39"/>
      <c r="V10" s="39"/>
    </row>
    <row r="11" spans="1:22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9"/>
      <c r="N11" s="39"/>
      <c r="O11" s="39"/>
      <c r="P11" s="39"/>
      <c r="Q11" s="40"/>
      <c r="R11" s="38"/>
      <c r="S11" s="38"/>
      <c r="T11" s="38"/>
      <c r="U11" s="39"/>
      <c r="V11" s="39"/>
    </row>
    <row r="12" spans="1:22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5</v>
      </c>
      <c r="K12" s="31">
        <f t="shared" si="1"/>
        <v>5</v>
      </c>
      <c r="L12" s="32" t="str">
        <f t="shared" si="0"/>
        <v>OK</v>
      </c>
      <c r="M12" s="39"/>
      <c r="N12" s="39"/>
      <c r="O12" s="39"/>
      <c r="P12" s="39"/>
      <c r="Q12" s="40"/>
      <c r="R12" s="38"/>
      <c r="S12" s="38"/>
      <c r="T12" s="38"/>
      <c r="U12" s="39"/>
      <c r="V12" s="39"/>
    </row>
    <row r="13" spans="1:22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5</v>
      </c>
      <c r="K13" s="31">
        <f t="shared" si="1"/>
        <v>2</v>
      </c>
      <c r="L13" s="32" t="str">
        <f t="shared" si="0"/>
        <v>OK</v>
      </c>
      <c r="M13" s="39"/>
      <c r="N13" s="76">
        <v>3</v>
      </c>
      <c r="O13" s="39"/>
      <c r="P13" s="39"/>
      <c r="Q13" s="40"/>
      <c r="R13" s="38"/>
      <c r="S13" s="38"/>
      <c r="T13" s="38"/>
      <c r="U13" s="39"/>
      <c r="V13" s="39"/>
    </row>
    <row r="14" spans="1:22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5</v>
      </c>
      <c r="K14" s="31">
        <f t="shared" si="1"/>
        <v>0</v>
      </c>
      <c r="L14" s="32" t="str">
        <f t="shared" si="0"/>
        <v>OK</v>
      </c>
      <c r="M14" s="39"/>
      <c r="N14" s="39"/>
      <c r="O14" s="76">
        <v>5</v>
      </c>
      <c r="P14" s="39"/>
      <c r="Q14" s="40"/>
      <c r="R14" s="38"/>
      <c r="S14" s="38"/>
      <c r="T14" s="38"/>
      <c r="U14" s="39"/>
      <c r="V14" s="39"/>
    </row>
    <row r="15" spans="1:22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5</v>
      </c>
      <c r="K15" s="31">
        <f t="shared" si="1"/>
        <v>5</v>
      </c>
      <c r="L15" s="32" t="str">
        <f t="shared" si="0"/>
        <v>OK</v>
      </c>
      <c r="M15" s="39"/>
      <c r="N15" s="39"/>
      <c r="O15" s="39"/>
      <c r="P15" s="39"/>
      <c r="Q15" s="40"/>
      <c r="R15" s="38"/>
      <c r="S15" s="38"/>
      <c r="T15" s="38"/>
      <c r="U15" s="39"/>
      <c r="V15" s="39"/>
    </row>
    <row r="16" spans="1:22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10</v>
      </c>
      <c r="K16" s="31">
        <f t="shared" si="1"/>
        <v>1</v>
      </c>
      <c r="L16" s="32" t="str">
        <f t="shared" si="0"/>
        <v>OK</v>
      </c>
      <c r="M16" s="39"/>
      <c r="N16" s="39"/>
      <c r="O16" s="39"/>
      <c r="P16" s="76">
        <v>9</v>
      </c>
      <c r="Q16" s="40"/>
      <c r="R16" s="38"/>
      <c r="S16" s="38"/>
      <c r="T16" s="38"/>
      <c r="U16" s="39"/>
      <c r="V16" s="39"/>
    </row>
    <row r="17" spans="1:22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10</v>
      </c>
      <c r="K17" s="31">
        <f t="shared" si="1"/>
        <v>0</v>
      </c>
      <c r="L17" s="32" t="str">
        <f t="shared" si="0"/>
        <v>OK</v>
      </c>
      <c r="M17" s="39"/>
      <c r="N17" s="39"/>
      <c r="O17" s="39"/>
      <c r="P17" s="76">
        <v>10</v>
      </c>
      <c r="Q17" s="40"/>
      <c r="R17" s="38"/>
      <c r="S17" s="38"/>
      <c r="T17" s="38"/>
      <c r="U17" s="39"/>
      <c r="V17" s="39"/>
    </row>
    <row r="18" spans="1:22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/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/>
      <c r="L19" s="32" t="str">
        <f t="shared" si="0"/>
        <v>OK</v>
      </c>
      <c r="M19" s="38"/>
      <c r="N19" s="38"/>
      <c r="O19" s="38"/>
      <c r="P19" s="38"/>
      <c r="Q19" s="76">
        <v>3</v>
      </c>
      <c r="R19" s="38"/>
      <c r="S19" s="38"/>
      <c r="T19" s="38"/>
      <c r="U19" s="39"/>
      <c r="V19" s="39"/>
    </row>
    <row r="20" spans="1:22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/>
      <c r="L20" s="32" t="str">
        <f t="shared" si="0"/>
        <v>OK</v>
      </c>
      <c r="M20" s="38"/>
      <c r="N20" s="38"/>
      <c r="O20" s="38"/>
      <c r="P20" s="38"/>
      <c r="Q20" s="39"/>
      <c r="R20" s="38"/>
      <c r="S20" s="38"/>
      <c r="T20" s="38"/>
      <c r="U20" s="39"/>
      <c r="V20" s="39"/>
    </row>
    <row r="21" spans="1:22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/>
      <c r="L21" s="32" t="str">
        <f t="shared" si="0"/>
        <v>OK</v>
      </c>
      <c r="M21" s="38"/>
      <c r="N21" s="38"/>
      <c r="O21" s="38"/>
      <c r="P21" s="38"/>
      <c r="Q21" s="76">
        <v>2</v>
      </c>
      <c r="R21" s="38"/>
      <c r="S21" s="38"/>
      <c r="T21" s="38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5</v>
      </c>
      <c r="K25" s="31">
        <f t="shared" si="1"/>
        <v>2</v>
      </c>
      <c r="L25" s="32" t="str">
        <f t="shared" si="0"/>
        <v>OK</v>
      </c>
      <c r="M25" s="76">
        <v>3</v>
      </c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2</v>
      </c>
      <c r="K26" s="31">
        <f t="shared" si="1"/>
        <v>2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12</v>
      </c>
      <c r="K29" s="31">
        <f t="shared" si="1"/>
        <v>9</v>
      </c>
      <c r="L29" s="32" t="str">
        <f t="shared" si="0"/>
        <v>OK</v>
      </c>
      <c r="M29" s="38"/>
      <c r="N29" s="38"/>
      <c r="O29" s="38"/>
      <c r="P29" s="38"/>
      <c r="Q29" s="76">
        <v>3</v>
      </c>
      <c r="R29" s="38"/>
      <c r="S29" s="38"/>
      <c r="T29" s="38"/>
      <c r="U29" s="39"/>
      <c r="V29" s="39"/>
    </row>
    <row r="30" spans="1:22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1</v>
      </c>
      <c r="L30" s="32" t="str">
        <f t="shared" si="0"/>
        <v>OK</v>
      </c>
      <c r="M30" s="38"/>
      <c r="N30" s="38"/>
      <c r="O30" s="38"/>
      <c r="P30" s="38"/>
      <c r="Q30" s="76">
        <v>1</v>
      </c>
      <c r="R30" s="38"/>
      <c r="S30" s="38"/>
      <c r="T30" s="38"/>
      <c r="U30" s="39"/>
      <c r="V30" s="39"/>
    </row>
    <row r="31" spans="1:22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4</v>
      </c>
      <c r="L34" s="32" t="str">
        <f t="shared" si="0"/>
        <v>OK</v>
      </c>
      <c r="M34" s="76">
        <v>1</v>
      </c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/>
      <c r="K36" s="31">
        <f t="shared" si="1"/>
        <v>0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10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20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76">
        <v>10</v>
      </c>
      <c r="R44" s="38"/>
      <c r="S44" s="38"/>
      <c r="T44" s="38"/>
      <c r="U44" s="39"/>
      <c r="V44" s="39"/>
    </row>
    <row r="45" spans="1:22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0</v>
      </c>
      <c r="L46" s="32" t="str">
        <f t="shared" si="0"/>
        <v>OK</v>
      </c>
      <c r="M46" s="38"/>
      <c r="N46" s="38"/>
      <c r="O46" s="38"/>
      <c r="P46" s="38"/>
      <c r="Q46" s="76">
        <v>10</v>
      </c>
      <c r="R46" s="38"/>
      <c r="S46" s="38"/>
      <c r="T46" s="38"/>
      <c r="U46" s="39"/>
      <c r="V46" s="39"/>
    </row>
    <row r="47" spans="1:22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3</v>
      </c>
      <c r="K51" s="31">
        <f t="shared" si="1"/>
        <v>1</v>
      </c>
      <c r="L51" s="32" t="str">
        <f t="shared" si="0"/>
        <v>OK</v>
      </c>
      <c r="M51" s="76">
        <v>2</v>
      </c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>
        <v>2</v>
      </c>
      <c r="K52" s="31">
        <f t="shared" si="1"/>
        <v>2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>
        <v>2</v>
      </c>
      <c r="K53" s="31">
        <f t="shared" si="1"/>
        <v>2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>
        <v>2</v>
      </c>
      <c r="K54" s="31">
        <f t="shared" si="1"/>
        <v>2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>
        <v>3</v>
      </c>
      <c r="K55" s="31">
        <f t="shared" si="1"/>
        <v>3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>
        <v>4</v>
      </c>
      <c r="K56" s="31">
        <f t="shared" si="1"/>
        <v>3</v>
      </c>
      <c r="L56" s="32" t="str">
        <f t="shared" si="0"/>
        <v>OK</v>
      </c>
      <c r="M56" s="38"/>
      <c r="N56" s="38"/>
      <c r="O56" s="38"/>
      <c r="P56" s="38"/>
      <c r="Q56" s="40"/>
      <c r="R56" s="76">
        <v>1</v>
      </c>
      <c r="S56" s="38"/>
      <c r="T56" s="38"/>
      <c r="U56" s="39"/>
      <c r="V56" s="39"/>
    </row>
    <row r="57" spans="1:22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>
        <v>3</v>
      </c>
      <c r="K57" s="31">
        <f t="shared" si="1"/>
        <v>3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>
        <v>4</v>
      </c>
      <c r="K58" s="31">
        <f t="shared" si="1"/>
        <v>4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>
        <v>3</v>
      </c>
      <c r="K59" s="31">
        <f t="shared" si="1"/>
        <v>3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>
        <v>4</v>
      </c>
      <c r="K60" s="31">
        <f t="shared" si="1"/>
        <v>4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ht="20.100000000000001" customHeight="1" x14ac:dyDescent="0.25">
      <c r="I68" s="47"/>
    </row>
    <row r="69" spans="1:22" ht="20.100000000000001" customHeight="1" x14ac:dyDescent="0.25">
      <c r="I69" s="47"/>
    </row>
    <row r="70" spans="1:22" ht="20.100000000000001" customHeight="1" x14ac:dyDescent="0.25">
      <c r="I70" s="47"/>
    </row>
  </sheetData>
  <mergeCells count="44"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zoomScale="80" zoomScaleNormal="80" workbookViewId="0">
      <selection activeCell="J12" sqref="J12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348</v>
      </c>
      <c r="N1" s="97" t="s">
        <v>349</v>
      </c>
      <c r="O1" s="97" t="s">
        <v>350</v>
      </c>
      <c r="P1" s="97" t="s">
        <v>351</v>
      </c>
      <c r="Q1" s="97" t="s">
        <v>352</v>
      </c>
      <c r="R1" s="97" t="s">
        <v>41</v>
      </c>
      <c r="S1" s="97" t="s">
        <v>41</v>
      </c>
      <c r="T1" s="97" t="s">
        <v>41</v>
      </c>
      <c r="U1" s="97" t="s">
        <v>41</v>
      </c>
      <c r="V1" s="97" t="s">
        <v>41</v>
      </c>
    </row>
    <row r="2" spans="1:22" ht="21.75" customHeight="1" x14ac:dyDescent="0.25">
      <c r="A2" s="98" t="s">
        <v>254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43396</v>
      </c>
      <c r="N3" s="75">
        <v>43396</v>
      </c>
      <c r="O3" s="75">
        <v>43396</v>
      </c>
      <c r="P3" s="75">
        <v>43396</v>
      </c>
      <c r="Q3" s="75">
        <v>43396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2</v>
      </c>
      <c r="K8" s="31">
        <f t="shared" si="1"/>
        <v>0</v>
      </c>
      <c r="L8" s="32" t="str">
        <f t="shared" si="0"/>
        <v>OK</v>
      </c>
      <c r="M8" s="76">
        <v>2</v>
      </c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4</v>
      </c>
      <c r="K9" s="31">
        <f t="shared" si="1"/>
        <v>0</v>
      </c>
      <c r="L9" s="32" t="str">
        <f t="shared" si="0"/>
        <v>OK</v>
      </c>
      <c r="M9" s="76">
        <v>4</v>
      </c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2</v>
      </c>
      <c r="K10" s="31">
        <f t="shared" si="1"/>
        <v>0</v>
      </c>
      <c r="L10" s="32" t="str">
        <f t="shared" si="0"/>
        <v>OK</v>
      </c>
      <c r="M10" s="76">
        <v>2</v>
      </c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>
        <v>1</v>
      </c>
      <c r="K11" s="31">
        <f t="shared" si="1"/>
        <v>0</v>
      </c>
      <c r="L11" s="32" t="str">
        <f t="shared" si="0"/>
        <v>OK</v>
      </c>
      <c r="M11" s="38"/>
      <c r="N11" s="76">
        <v>1</v>
      </c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f>10-1</f>
        <v>9</v>
      </c>
      <c r="K12" s="31">
        <f t="shared" si="1"/>
        <v>0</v>
      </c>
      <c r="L12" s="32" t="str">
        <f t="shared" si="0"/>
        <v>OK</v>
      </c>
      <c r="M12" s="38"/>
      <c r="N12" s="76">
        <v>9</v>
      </c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8</v>
      </c>
      <c r="K14" s="31">
        <f t="shared" si="1"/>
        <v>0</v>
      </c>
      <c r="L14" s="32" t="str">
        <f t="shared" si="0"/>
        <v>OK</v>
      </c>
      <c r="M14" s="38"/>
      <c r="N14" s="38"/>
      <c r="O14" s="76">
        <v>8</v>
      </c>
      <c r="P14" s="38"/>
      <c r="Q14" s="40"/>
      <c r="R14" s="38"/>
      <c r="S14" s="38"/>
      <c r="T14" s="38"/>
      <c r="U14" s="39"/>
      <c r="V14" s="39"/>
    </row>
    <row r="15" spans="1:22" ht="45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8</v>
      </c>
      <c r="K15" s="31">
        <f t="shared" si="1"/>
        <v>0</v>
      </c>
      <c r="L15" s="32" t="str">
        <f t="shared" si="0"/>
        <v>OK</v>
      </c>
      <c r="M15" s="38"/>
      <c r="N15" s="38"/>
      <c r="O15" s="76">
        <v>8</v>
      </c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4</v>
      </c>
      <c r="K25" s="31">
        <f t="shared" si="1"/>
        <v>0</v>
      </c>
      <c r="L25" s="32" t="str">
        <f t="shared" si="0"/>
        <v>OK</v>
      </c>
      <c r="M25" s="76">
        <v>4</v>
      </c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4</v>
      </c>
      <c r="K29" s="31">
        <f t="shared" si="1"/>
        <v>0</v>
      </c>
      <c r="L29" s="32" t="str">
        <f t="shared" si="0"/>
        <v>OK</v>
      </c>
      <c r="M29" s="38"/>
      <c r="N29" s="38"/>
      <c r="O29" s="38"/>
      <c r="P29" s="76">
        <v>4</v>
      </c>
      <c r="Q29" s="40"/>
      <c r="R29" s="38"/>
      <c r="S29" s="38"/>
      <c r="T29" s="38"/>
      <c r="U29" s="39"/>
      <c r="V29" s="39"/>
    </row>
    <row r="30" spans="1:22" ht="47.25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0</v>
      </c>
      <c r="L30" s="32" t="str">
        <f t="shared" si="0"/>
        <v>OK</v>
      </c>
      <c r="M30" s="38"/>
      <c r="N30" s="38"/>
      <c r="O30" s="38"/>
      <c r="P30" s="76">
        <v>2</v>
      </c>
      <c r="Q30" s="40"/>
      <c r="R30" s="38"/>
      <c r="S30" s="38"/>
      <c r="T30" s="38"/>
      <c r="U30" s="39"/>
      <c r="V30" s="39"/>
    </row>
    <row r="31" spans="1:22" ht="30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>
        <v>10</v>
      </c>
      <c r="K33" s="31">
        <f t="shared" si="1"/>
        <v>0</v>
      </c>
      <c r="L33" s="32" t="str">
        <f t="shared" si="0"/>
        <v>OK</v>
      </c>
      <c r="M33" s="76">
        <v>10</v>
      </c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0</v>
      </c>
      <c r="L34" s="32" t="str">
        <f t="shared" si="0"/>
        <v>OK</v>
      </c>
      <c r="M34" s="76">
        <v>5</v>
      </c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1</v>
      </c>
      <c r="K35" s="31">
        <f t="shared" si="1"/>
        <v>0</v>
      </c>
      <c r="L35" s="32" t="str">
        <f t="shared" si="0"/>
        <v>OK</v>
      </c>
      <c r="M35" s="76">
        <v>1</v>
      </c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1</v>
      </c>
      <c r="K36" s="31">
        <f t="shared" si="1"/>
        <v>0</v>
      </c>
      <c r="L36" s="32" t="str">
        <f t="shared" si="0"/>
        <v>OK</v>
      </c>
      <c r="M36" s="76">
        <v>1</v>
      </c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60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76">
        <v>10</v>
      </c>
      <c r="R37" s="38"/>
      <c r="S37" s="38"/>
      <c r="T37" s="38"/>
      <c r="U37" s="39"/>
      <c r="V37" s="39"/>
    </row>
    <row r="38" spans="1:22" ht="31.5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25</v>
      </c>
      <c r="K44" s="31">
        <f t="shared" si="1"/>
        <v>0</v>
      </c>
      <c r="L44" s="32" t="str">
        <f t="shared" si="0"/>
        <v>OK</v>
      </c>
      <c r="M44" s="38"/>
      <c r="N44" s="38"/>
      <c r="O44" s="38"/>
      <c r="P44" s="76">
        <v>25</v>
      </c>
      <c r="Q44" s="40"/>
      <c r="R44" s="38"/>
      <c r="S44" s="38"/>
      <c r="T44" s="38"/>
      <c r="U44" s="39"/>
      <c r="V44" s="39"/>
    </row>
    <row r="45" spans="1:22" ht="47.25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35</v>
      </c>
      <c r="K45" s="31">
        <f t="shared" si="1"/>
        <v>0</v>
      </c>
      <c r="L45" s="32" t="str">
        <f t="shared" si="0"/>
        <v>OK</v>
      </c>
      <c r="M45" s="38"/>
      <c r="N45" s="38"/>
      <c r="O45" s="38"/>
      <c r="P45" s="76">
        <v>35</v>
      </c>
      <c r="Q45" s="40"/>
      <c r="R45" s="38"/>
      <c r="S45" s="38"/>
      <c r="T45" s="38"/>
      <c r="U45" s="39"/>
      <c r="V45" s="39"/>
    </row>
    <row r="46" spans="1:22" ht="63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35</v>
      </c>
      <c r="K46" s="31">
        <f t="shared" si="1"/>
        <v>0</v>
      </c>
      <c r="L46" s="32" t="str">
        <f t="shared" si="0"/>
        <v>OK</v>
      </c>
      <c r="M46" s="38"/>
      <c r="N46" s="38"/>
      <c r="O46" s="38"/>
      <c r="P46" s="76">
        <v>35</v>
      </c>
      <c r="Q46" s="40"/>
      <c r="R46" s="38"/>
      <c r="S46" s="38"/>
      <c r="T46" s="38"/>
      <c r="U46" s="39"/>
      <c r="V46" s="39"/>
    </row>
    <row r="47" spans="1:22" ht="15.75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10</v>
      </c>
      <c r="K48" s="31">
        <f t="shared" si="1"/>
        <v>0</v>
      </c>
      <c r="L48" s="32" t="str">
        <f t="shared" si="0"/>
        <v>OK</v>
      </c>
      <c r="M48" s="76">
        <v>10</v>
      </c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62.2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75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42" zoomScale="80" zoomScaleNormal="80" workbookViewId="0">
      <selection activeCell="K4" sqref="K4:K67"/>
    </sheetView>
  </sheetViews>
  <sheetFormatPr defaultColWidth="9.7109375" defaultRowHeight="24.95" customHeight="1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24.95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41</v>
      </c>
      <c r="N1" s="97" t="s">
        <v>41</v>
      </c>
      <c r="O1" s="97" t="s">
        <v>41</v>
      </c>
      <c r="P1" s="97" t="s">
        <v>41</v>
      </c>
      <c r="Q1" s="97" t="s">
        <v>41</v>
      </c>
      <c r="R1" s="97" t="s">
        <v>41</v>
      </c>
      <c r="S1" s="97" t="s">
        <v>41</v>
      </c>
      <c r="T1" s="97" t="s">
        <v>41</v>
      </c>
      <c r="U1" s="97" t="s">
        <v>41</v>
      </c>
      <c r="V1" s="97" t="s">
        <v>41</v>
      </c>
    </row>
    <row r="2" spans="1:22" ht="24.95" customHeight="1" x14ac:dyDescent="0.25">
      <c r="A2" s="98" t="s">
        <v>255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24.95" customHeight="1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24.95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10</v>
      </c>
      <c r="K4" s="31">
        <f>J4-(SUM(M4:V4))</f>
        <v>10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24.95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10</v>
      </c>
      <c r="K5" s="31">
        <f>J5-(SUM(M5:V5))</f>
        <v>10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24.95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1</v>
      </c>
      <c r="K6" s="31">
        <f t="shared" ref="K6:K67" si="1">J6-(SUM(M6:V6))</f>
        <v>1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24.95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>
        <v>10</v>
      </c>
      <c r="K7" s="31">
        <f t="shared" si="1"/>
        <v>10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24.95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10</v>
      </c>
      <c r="K8" s="31">
        <f t="shared" si="1"/>
        <v>10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24.95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10</v>
      </c>
      <c r="K9" s="31">
        <f t="shared" si="1"/>
        <v>10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24.95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5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24.95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24.95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5</v>
      </c>
      <c r="K12" s="31">
        <f t="shared" si="1"/>
        <v>5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24.95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2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24.95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10</v>
      </c>
      <c r="K14" s="31">
        <f t="shared" si="1"/>
        <v>10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24.95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5</v>
      </c>
      <c r="K15" s="31">
        <f t="shared" si="1"/>
        <v>5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24.95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20</v>
      </c>
      <c r="K16" s="31">
        <f t="shared" si="1"/>
        <v>20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24.95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20</v>
      </c>
      <c r="K17" s="31">
        <f t="shared" si="1"/>
        <v>20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24.95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24.95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24.95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24.95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24.95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24.95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24.95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>
        <v>10</v>
      </c>
      <c r="K24" s="31">
        <f t="shared" si="1"/>
        <v>10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24.95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1"/>
        <v>10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24.95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24.95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>
        <v>5</v>
      </c>
      <c r="K27" s="31">
        <f t="shared" si="1"/>
        <v>5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24.95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5</v>
      </c>
      <c r="K28" s="31">
        <f t="shared" si="1"/>
        <v>5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24.95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10</v>
      </c>
      <c r="K29" s="31">
        <f t="shared" si="1"/>
        <v>10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24.95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5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24.95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24.95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10</v>
      </c>
      <c r="K32" s="31">
        <f t="shared" si="1"/>
        <v>10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24.95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>
        <v>10</v>
      </c>
      <c r="K33" s="31">
        <f t="shared" si="1"/>
        <v>10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24.95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24.95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5</v>
      </c>
      <c r="K35" s="31">
        <f t="shared" si="1"/>
        <v>5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4.95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5</v>
      </c>
      <c r="K36" s="31">
        <f t="shared" si="1"/>
        <v>5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24.95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10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24.95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20</v>
      </c>
      <c r="K38" s="31">
        <f t="shared" si="1"/>
        <v>20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24.95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24.95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24.95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24.95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24.95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24.95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24.95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24.95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20</v>
      </c>
      <c r="K46" s="31">
        <f t="shared" si="1"/>
        <v>20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24.95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24.95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20</v>
      </c>
      <c r="K48" s="31">
        <f t="shared" si="1"/>
        <v>20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24.95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5</v>
      </c>
      <c r="K49" s="31">
        <f t="shared" si="1"/>
        <v>5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24.95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10</v>
      </c>
      <c r="K50" s="31">
        <f t="shared" si="1"/>
        <v>10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24.95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15</v>
      </c>
      <c r="K51" s="31">
        <f t="shared" si="1"/>
        <v>15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24.95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24.95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24.95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24.95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24.95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24.95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24.95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24.95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24.95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24.95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24.95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24.95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24.95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24.95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24.95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24.95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ht="24.95" customHeight="1" x14ac:dyDescent="0.25">
      <c r="I68" s="47"/>
    </row>
    <row r="69" spans="1:22" ht="24.95" customHeight="1" x14ac:dyDescent="0.25">
      <c r="I69" s="47"/>
    </row>
    <row r="70" spans="1:22" ht="24.95" customHeight="1" x14ac:dyDescent="0.25">
      <c r="I70" s="47"/>
    </row>
  </sheetData>
  <mergeCells count="44">
    <mergeCell ref="D1:I1"/>
    <mergeCell ref="J1:L1"/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A4:A6"/>
    <mergeCell ref="B4:B6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34:A35"/>
    <mergeCell ref="B34:B35"/>
    <mergeCell ref="A38:A42"/>
    <mergeCell ref="B38:B42"/>
    <mergeCell ref="A44:A47"/>
    <mergeCell ref="B44:B47"/>
    <mergeCell ref="A52:A60"/>
    <mergeCell ref="B52:B60"/>
    <mergeCell ref="A63:A67"/>
    <mergeCell ref="B63:B6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B1" zoomScale="80" zoomScaleNormal="80" workbookViewId="0">
      <selection activeCell="N72" sqref="N72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102" t="s">
        <v>325</v>
      </c>
      <c r="N1" s="102" t="s">
        <v>326</v>
      </c>
      <c r="O1" s="102" t="s">
        <v>327</v>
      </c>
      <c r="P1" s="102" t="s">
        <v>328</v>
      </c>
      <c r="Q1" s="97" t="s">
        <v>41</v>
      </c>
      <c r="R1" s="97" t="s">
        <v>41</v>
      </c>
      <c r="S1" s="97" t="s">
        <v>41</v>
      </c>
      <c r="T1" s="97" t="s">
        <v>41</v>
      </c>
      <c r="U1" s="97" t="s">
        <v>41</v>
      </c>
      <c r="V1" s="97" t="s">
        <v>41</v>
      </c>
    </row>
    <row r="2" spans="1:22" ht="21.75" customHeight="1" x14ac:dyDescent="0.25">
      <c r="A2" s="98" t="s">
        <v>256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02"/>
      <c r="N2" s="102"/>
      <c r="O2" s="102"/>
      <c r="P2" s="102"/>
      <c r="Q2" s="97"/>
      <c r="R2" s="97"/>
      <c r="S2" s="97"/>
      <c r="T2" s="97"/>
      <c r="U2" s="97"/>
      <c r="V2" s="9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30"/>
      <c r="N3" s="30"/>
      <c r="O3" s="30"/>
      <c r="P3" s="30"/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3</v>
      </c>
      <c r="K9" s="31">
        <f t="shared" si="1"/>
        <v>0</v>
      </c>
      <c r="L9" s="32" t="str">
        <f t="shared" si="0"/>
        <v>OK</v>
      </c>
      <c r="M9" s="38"/>
      <c r="N9" s="38"/>
      <c r="O9" s="84">
        <v>3</v>
      </c>
      <c r="P9" s="38"/>
      <c r="Q9" s="40"/>
      <c r="R9" s="38"/>
      <c r="S9" s="38"/>
      <c r="T9" s="38"/>
      <c r="U9" s="39"/>
      <c r="V9" s="39"/>
    </row>
    <row r="10" spans="1:22" ht="31.5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0</v>
      </c>
      <c r="L10" s="32" t="str">
        <f t="shared" si="0"/>
        <v>OK</v>
      </c>
      <c r="M10" s="38"/>
      <c r="N10" s="38"/>
      <c r="O10" s="84">
        <v>5</v>
      </c>
      <c r="P10" s="38"/>
      <c r="Q10" s="40"/>
      <c r="R10" s="38"/>
      <c r="S10" s="38"/>
      <c r="T10" s="38"/>
      <c r="U10" s="39"/>
      <c r="V10" s="39"/>
    </row>
    <row r="11" spans="1:22" ht="63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3</v>
      </c>
      <c r="K12" s="31">
        <f t="shared" si="1"/>
        <v>0</v>
      </c>
      <c r="L12" s="32" t="str">
        <f t="shared" si="0"/>
        <v>OK</v>
      </c>
      <c r="M12" s="38"/>
      <c r="N12" s="38"/>
      <c r="O12" s="38"/>
      <c r="P12" s="84">
        <v>3</v>
      </c>
      <c r="Q12" s="40"/>
      <c r="R12" s="38"/>
      <c r="S12" s="38"/>
      <c r="T12" s="38"/>
      <c r="U12" s="39"/>
      <c r="V12" s="39"/>
    </row>
    <row r="13" spans="1:22" ht="63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3</v>
      </c>
      <c r="K13" s="31">
        <f t="shared" si="1"/>
        <v>0</v>
      </c>
      <c r="L13" s="32" t="str">
        <f t="shared" si="0"/>
        <v>OK</v>
      </c>
      <c r="M13" s="38"/>
      <c r="N13" s="38"/>
      <c r="O13" s="38"/>
      <c r="P13" s="84">
        <v>3</v>
      </c>
      <c r="Q13" s="40"/>
      <c r="R13" s="38"/>
      <c r="S13" s="38"/>
      <c r="T13" s="38"/>
      <c r="U13" s="39"/>
      <c r="V13" s="39"/>
    </row>
    <row r="14" spans="1:22" ht="45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15</v>
      </c>
      <c r="K14" s="31">
        <f t="shared" si="1"/>
        <v>0</v>
      </c>
      <c r="L14" s="32" t="str">
        <f t="shared" si="0"/>
        <v>OK</v>
      </c>
      <c r="M14" s="38"/>
      <c r="N14" s="76">
        <v>15</v>
      </c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15</v>
      </c>
      <c r="K15" s="31">
        <f t="shared" si="1"/>
        <v>15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>
        <f>4-1</f>
        <v>3</v>
      </c>
      <c r="K22" s="31">
        <f t="shared" si="1"/>
        <v>3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>
        <v>5</v>
      </c>
      <c r="K24" s="31">
        <f t="shared" si="1"/>
        <v>0</v>
      </c>
      <c r="L24" s="32" t="str">
        <f t="shared" si="0"/>
        <v>OK</v>
      </c>
      <c r="M24" s="38"/>
      <c r="N24" s="38"/>
      <c r="O24" s="84">
        <v>5</v>
      </c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5</v>
      </c>
      <c r="K25" s="31">
        <f t="shared" si="1"/>
        <v>0</v>
      </c>
      <c r="L25" s="32" t="str">
        <f t="shared" si="0"/>
        <v>OK</v>
      </c>
      <c r="M25" s="38"/>
      <c r="N25" s="38"/>
      <c r="O25" s="84">
        <v>5</v>
      </c>
      <c r="P25" s="38"/>
      <c r="Q25" s="40"/>
      <c r="R25" s="38"/>
      <c r="S25" s="38"/>
      <c r="T25" s="38"/>
      <c r="U25" s="39"/>
      <c r="V25" s="39"/>
    </row>
    <row r="26" spans="1:22" ht="31.5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1"/>
        <v>1</v>
      </c>
      <c r="L29" s="32" t="str">
        <f t="shared" si="0"/>
        <v>OK</v>
      </c>
      <c r="M29" s="76">
        <v>1</v>
      </c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47.25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4</v>
      </c>
      <c r="L30" s="32" t="str">
        <f t="shared" si="0"/>
        <v>OK</v>
      </c>
      <c r="M30" s="76">
        <v>1</v>
      </c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/>
      <c r="K36" s="31">
        <f t="shared" si="1"/>
        <v>0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60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15</v>
      </c>
      <c r="K37" s="31">
        <f t="shared" si="1"/>
        <v>15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15</v>
      </c>
      <c r="K38" s="31">
        <f t="shared" si="1"/>
        <v>0</v>
      </c>
      <c r="L38" s="32" t="str">
        <f t="shared" si="0"/>
        <v>OK</v>
      </c>
      <c r="M38" s="76">
        <v>15</v>
      </c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20</v>
      </c>
      <c r="K42" s="31">
        <f t="shared" si="1"/>
        <v>0</v>
      </c>
      <c r="L42" s="32" t="str">
        <f t="shared" si="0"/>
        <v>OK</v>
      </c>
      <c r="M42" s="76">
        <v>20</v>
      </c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10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62.2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3</v>
      </c>
      <c r="K49" s="31">
        <f t="shared" si="1"/>
        <v>3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75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tabSelected="1" topLeftCell="B61" zoomScale="80" zoomScaleNormal="80" workbookViewId="0">
      <selection activeCell="N86" sqref="N8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2.5703125" style="19" customWidth="1"/>
    <col min="11" max="11" width="13.28515625" style="34" customWidth="1"/>
    <col min="12" max="12" width="12.5703125" style="17" customWidth="1"/>
    <col min="13" max="13" width="15.28515625" style="15" customWidth="1"/>
    <col min="14" max="14" width="17.140625" style="15" customWidth="1"/>
    <col min="15" max="16384" width="9.7109375" style="15"/>
  </cols>
  <sheetData>
    <row r="1" spans="1:14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116" t="s">
        <v>40</v>
      </c>
      <c r="K1" s="116"/>
      <c r="L1" s="116"/>
      <c r="M1" s="116"/>
      <c r="N1" s="116"/>
    </row>
    <row r="2" spans="1:14" s="16" customFormat="1" ht="45" x14ac:dyDescent="0.2">
      <c r="A2" s="25" t="s">
        <v>3</v>
      </c>
      <c r="B2" s="25" t="s">
        <v>1</v>
      </c>
      <c r="C2" s="26" t="s">
        <v>4</v>
      </c>
      <c r="D2" s="26" t="s">
        <v>6</v>
      </c>
      <c r="E2" s="26" t="s">
        <v>29</v>
      </c>
      <c r="F2" s="26" t="s">
        <v>30</v>
      </c>
      <c r="G2" s="26" t="s">
        <v>42</v>
      </c>
      <c r="H2" s="26" t="s">
        <v>116</v>
      </c>
      <c r="I2" s="27" t="s">
        <v>5</v>
      </c>
      <c r="J2" s="35" t="s">
        <v>28</v>
      </c>
      <c r="K2" s="29" t="s">
        <v>32</v>
      </c>
      <c r="L2" s="25" t="s">
        <v>33</v>
      </c>
      <c r="M2" s="36" t="s">
        <v>34</v>
      </c>
      <c r="N2" s="36" t="s">
        <v>35</v>
      </c>
    </row>
    <row r="3" spans="1:14" ht="30" customHeight="1" x14ac:dyDescent="0.25">
      <c r="A3" s="90" t="s">
        <v>108</v>
      </c>
      <c r="B3" s="91">
        <v>1</v>
      </c>
      <c r="C3" s="63">
        <v>1</v>
      </c>
      <c r="D3" s="43" t="s">
        <v>45</v>
      </c>
      <c r="E3" s="52" t="s">
        <v>31</v>
      </c>
      <c r="F3" s="20" t="s">
        <v>182</v>
      </c>
      <c r="G3" s="20" t="s">
        <v>188</v>
      </c>
      <c r="H3" s="54" t="s">
        <v>117</v>
      </c>
      <c r="I3" s="64">
        <v>40</v>
      </c>
      <c r="J3" s="23">
        <f>Reitoria!J4+ESAG!J4+CEAD!J4+CEART!J4+FAED!J4+CEFID!J4+MUSEU!J4+CCT!J4+CAV!J4+CEO!J4+CERES!J4+CEPLAN!J4+CESFI!J4+CEAVI!J4</f>
        <v>248</v>
      </c>
      <c r="K3" s="31">
        <f>(Reitoria!J4-Reitoria!K4)+(ESAG!J4-ESAG!K4)+(CEAD!J4-CEAD!K4)+(CEART!J4-CEART!K4)+(FAED!J4-FAED!K4)+(CEFID!J4-CEFID!K4)+(MUSEU!J4-MUSEU!K4)+(CCT!J4-CCT!K4)+(CAV!J4-CAV!K4)+(CEO!J4-CEO!K4)+(CERES!J4-CERES!K4)+(CEPLAN!J4-CEPLAN!K4)+(CESFI!J4-CESFI!K4)+(CEAVI!J4-CEAVI!K4)</f>
        <v>35</v>
      </c>
      <c r="L3" s="37">
        <f>J3-K3</f>
        <v>213</v>
      </c>
      <c r="M3" s="24">
        <f>I3*J3</f>
        <v>9920</v>
      </c>
      <c r="N3" s="24">
        <f>I3*K3</f>
        <v>1400</v>
      </c>
    </row>
    <row r="4" spans="1:14" s="21" customFormat="1" ht="30" customHeight="1" x14ac:dyDescent="0.25">
      <c r="A4" s="90"/>
      <c r="B4" s="95"/>
      <c r="C4" s="63">
        <v>2</v>
      </c>
      <c r="D4" s="44" t="s">
        <v>46</v>
      </c>
      <c r="E4" s="52" t="s">
        <v>31</v>
      </c>
      <c r="F4" s="65" t="s">
        <v>182</v>
      </c>
      <c r="G4" s="65" t="s">
        <v>189</v>
      </c>
      <c r="H4" s="54" t="s">
        <v>118</v>
      </c>
      <c r="I4" s="64">
        <v>38</v>
      </c>
      <c r="J4" s="23">
        <f>Reitoria!J5+ESAG!J5+CEAD!J5+CEART!J5+FAED!J5+CEFID!J5+MUSEU!J5+CCT!J5+CAV!J5+CEO!J5+CERES!J5+CEPLAN!J5+CESFI!J5+CEAVI!J5</f>
        <v>57</v>
      </c>
      <c r="K4" s="31">
        <f>(Reitoria!J5-Reitoria!K5)+(ESAG!J5-ESAG!K5)+(CEAD!J5-CEAD!K5)+(CEART!J5-CEART!K5)+(FAED!J5-FAED!K5)+(CEFID!J5-CEFID!K5)+(MUSEU!J5-MUSEU!K5)+(CCT!J5-CCT!K5)+(CAV!J5-CAV!K5)+(CEO!J5-CEO!K5)+(CERES!J5-CERES!K5)+(CEPLAN!J5-CEPLAN!K5)+(CESFI!J5-CESFI!K5)+(CEAVI!J5-CEAVI!K5)</f>
        <v>27</v>
      </c>
      <c r="L4" s="37">
        <f t="shared" ref="L4:L65" si="0">J4-K4</f>
        <v>30</v>
      </c>
      <c r="M4" s="24">
        <f t="shared" ref="M4:M66" si="1">I4*J4</f>
        <v>2166</v>
      </c>
      <c r="N4" s="24">
        <f t="shared" ref="N4:N66" si="2">I4*K4</f>
        <v>1026</v>
      </c>
    </row>
    <row r="5" spans="1:14" s="21" customFormat="1" ht="30" customHeight="1" x14ac:dyDescent="0.25">
      <c r="A5" s="90"/>
      <c r="B5" s="96"/>
      <c r="C5" s="63">
        <v>3</v>
      </c>
      <c r="D5" s="45" t="s">
        <v>47</v>
      </c>
      <c r="E5" s="46" t="s">
        <v>31</v>
      </c>
      <c r="F5" s="48" t="s">
        <v>182</v>
      </c>
      <c r="G5" s="48" t="s">
        <v>190</v>
      </c>
      <c r="H5" s="54" t="s">
        <v>119</v>
      </c>
      <c r="I5" s="49">
        <v>56</v>
      </c>
      <c r="J5" s="23">
        <f>Reitoria!J6+ESAG!J6+CEAD!J6+CEART!J6+FAED!J6+CEFID!J6+MUSEU!J6+CCT!J6+CAV!J6+CEO!J6+CERES!J6+CEPLAN!J6+CESFI!J6+CEAVI!J6</f>
        <v>8</v>
      </c>
      <c r="K5" s="31">
        <f>(Reitoria!J6-Reitoria!K6)+(ESAG!J6-ESAG!K6)+(CEAD!J6-CEAD!K6)+(CEART!J6-CEART!K6)+(FAED!J6-FAED!K6)+(CEFID!J6-CEFID!K6)+(MUSEU!J6-MUSEU!K6)+(CCT!J6-CCT!K6)+(CAV!J6-CAV!K6)+(CEO!J6-CEO!K6)+(CERES!J6-CERES!K6)+(CEPLAN!J6-CEPLAN!K6)+(CESFI!J6-CESFI!K6)+(CEAVI!J6-CEAVI!K6)</f>
        <v>4</v>
      </c>
      <c r="L5" s="37">
        <f t="shared" si="0"/>
        <v>4</v>
      </c>
      <c r="M5" s="24">
        <f t="shared" si="1"/>
        <v>448</v>
      </c>
      <c r="N5" s="24">
        <f t="shared" si="2"/>
        <v>224</v>
      </c>
    </row>
    <row r="6" spans="1:14" s="21" customFormat="1" ht="30" customHeight="1" x14ac:dyDescent="0.25">
      <c r="A6" s="90" t="s">
        <v>109</v>
      </c>
      <c r="B6" s="91">
        <v>2</v>
      </c>
      <c r="C6" s="63">
        <v>4</v>
      </c>
      <c r="D6" s="53" t="s">
        <v>48</v>
      </c>
      <c r="E6" s="52" t="s">
        <v>31</v>
      </c>
      <c r="F6" s="48" t="s">
        <v>183</v>
      </c>
      <c r="G6" s="48" t="s">
        <v>191</v>
      </c>
      <c r="H6" s="54" t="s">
        <v>120</v>
      </c>
      <c r="I6" s="49">
        <v>240</v>
      </c>
      <c r="J6" s="23">
        <f>Reitoria!J7+ESAG!J7+CEAD!J7+CEART!J7+FAED!J7+CEFID!J7+MUSEU!J7+CCT!J7+CAV!J7+CEO!J7+CERES!J7+CEPLAN!J7+CESFI!J7+CEAVI!J7</f>
        <v>30</v>
      </c>
      <c r="K6" s="31">
        <f>(Reitoria!J7-Reitoria!K7)+(ESAG!J7-ESAG!K7)+(CEAD!J7-CEAD!K7)+(CEART!J7-CEART!K7)+(FAED!J7-FAED!K7)+(CEFID!J7-CEFID!K7)+(MUSEU!J7-MUSEU!K7)+(CCT!J7-CCT!K7)+(CAV!J7-CAV!K7)+(CEO!J7-CEO!K7)+(CERES!J7-CERES!K7)+(CEPLAN!J7-CEPLAN!K7)+(CESFI!J7-CESFI!K7)+(CEAVI!J7-CEAVI!K7)</f>
        <v>16</v>
      </c>
      <c r="L6" s="37">
        <f t="shared" si="0"/>
        <v>14</v>
      </c>
      <c r="M6" s="24">
        <f t="shared" si="1"/>
        <v>7200</v>
      </c>
      <c r="N6" s="24">
        <f t="shared" si="2"/>
        <v>3840</v>
      </c>
    </row>
    <row r="7" spans="1:14" s="21" customFormat="1" ht="30" customHeight="1" x14ac:dyDescent="0.25">
      <c r="A7" s="90"/>
      <c r="B7" s="91"/>
      <c r="C7" s="63">
        <v>5</v>
      </c>
      <c r="D7" s="53" t="s">
        <v>49</v>
      </c>
      <c r="E7" s="52" t="s">
        <v>31</v>
      </c>
      <c r="F7" s="48" t="s">
        <v>183</v>
      </c>
      <c r="G7" s="48" t="s">
        <v>192</v>
      </c>
      <c r="H7" s="54" t="s">
        <v>121</v>
      </c>
      <c r="I7" s="49">
        <v>260.19</v>
      </c>
      <c r="J7" s="23">
        <f>Reitoria!J8+ESAG!J8+CEAD!J8+CEART!J8+FAED!J8+CEFID!J8+MUSEU!J8+CCT!J8+CAV!J8+CEO!J8+CERES!J8+CEPLAN!J8+CESFI!J8+CEAVI!J8</f>
        <v>39</v>
      </c>
      <c r="K7" s="31">
        <f>(Reitoria!J8-Reitoria!K8)+(ESAG!J8-ESAG!K8)+(CEAD!J8-CEAD!K8)+(CEART!J8-CEART!K8)+(FAED!J8-FAED!K8)+(CEFID!J8-CEFID!K8)+(MUSEU!J8-MUSEU!K8)+(CCT!J8-CCT!K8)+(CAV!J8-CAV!K8)+(CEO!J8-CEO!K8)+(CERES!J8-CERES!K8)+(CEPLAN!J8-CEPLAN!K8)+(CESFI!J8-CESFI!K8)+(CEAVI!J8-CEAVI!K8)</f>
        <v>10</v>
      </c>
      <c r="L7" s="37">
        <f t="shared" si="0"/>
        <v>29</v>
      </c>
      <c r="M7" s="24">
        <f t="shared" si="1"/>
        <v>10147.41</v>
      </c>
      <c r="N7" s="24">
        <f t="shared" si="2"/>
        <v>2601.9</v>
      </c>
    </row>
    <row r="8" spans="1:14" s="21" customFormat="1" ht="30" customHeight="1" x14ac:dyDescent="0.25">
      <c r="A8" s="90"/>
      <c r="B8" s="91"/>
      <c r="C8" s="63">
        <v>6</v>
      </c>
      <c r="D8" s="53" t="s">
        <v>50</v>
      </c>
      <c r="E8" s="52" t="s">
        <v>31</v>
      </c>
      <c r="F8" s="48" t="s">
        <v>183</v>
      </c>
      <c r="G8" s="48" t="s">
        <v>193</v>
      </c>
      <c r="H8" s="54" t="s">
        <v>122</v>
      </c>
      <c r="I8" s="49">
        <v>410.01</v>
      </c>
      <c r="J8" s="23">
        <f>Reitoria!J9+ESAG!J9+CEAD!J9+CEART!J9+FAED!J9+CEFID!J9+MUSEU!J9+CCT!J9+CAV!J9+CEO!J9+CERES!J9+CEPLAN!J9+CESFI!J9+CEAVI!J9</f>
        <v>57</v>
      </c>
      <c r="K8" s="31">
        <f>(Reitoria!J9-Reitoria!K9)+(ESAG!J9-ESAG!K9)+(CEAD!J9-CEAD!K9)+(CEART!J9-CEART!K9)+(FAED!J9-FAED!K9)+(CEFID!J9-CEFID!K9)+(MUSEU!J9-MUSEU!K9)+(CCT!J9-CCT!K9)+(CAV!J9-CAV!K9)+(CEO!J9-CEO!K9)+(CERES!J9-CERES!K9)+(CEPLAN!J9-CEPLAN!K9)+(CESFI!J9-CESFI!K9)+(CEAVI!J9-CEAVI!K9)</f>
        <v>29</v>
      </c>
      <c r="L8" s="37">
        <f t="shared" si="0"/>
        <v>28</v>
      </c>
      <c r="M8" s="24">
        <f t="shared" si="1"/>
        <v>23370.57</v>
      </c>
      <c r="N8" s="24">
        <f t="shared" si="2"/>
        <v>11890.289999999999</v>
      </c>
    </row>
    <row r="9" spans="1:14" s="21" customFormat="1" ht="30" customHeight="1" x14ac:dyDescent="0.25">
      <c r="A9" s="90"/>
      <c r="B9" s="92"/>
      <c r="C9" s="63">
        <v>7</v>
      </c>
      <c r="D9" s="53" t="s">
        <v>51</v>
      </c>
      <c r="E9" s="52" t="s">
        <v>31</v>
      </c>
      <c r="F9" s="48" t="s">
        <v>183</v>
      </c>
      <c r="G9" s="48" t="s">
        <v>194</v>
      </c>
      <c r="H9" s="54" t="s">
        <v>123</v>
      </c>
      <c r="I9" s="49">
        <v>473</v>
      </c>
      <c r="J9" s="23">
        <f>Reitoria!J10+ESAG!J10+CEAD!J10+CEART!J10+FAED!J10+CEFID!J10+MUSEU!J10+CCT!J10+CAV!J10+CEO!J10+CERES!J10+CEPLAN!J10+CESFI!J10+CEAVI!J10</f>
        <v>34</v>
      </c>
      <c r="K9" s="31">
        <f>(Reitoria!J10-Reitoria!K10)+(ESAG!J10-ESAG!K10)+(CEAD!J10-CEAD!K10)+(CEART!J10-CEART!K10)+(FAED!J10-FAED!K10)+(CEFID!J10-CEFID!K10)+(MUSEU!J10-MUSEU!K10)+(CCT!J10-CCT!K10)+(CAV!J10-CAV!K10)+(CEO!J10-CEO!K10)+(CERES!J10-CERES!K10)+(CEPLAN!J10-CEPLAN!K10)+(CESFI!J10-CESFI!K10)+(CEAVI!J10-CEAVI!K10)</f>
        <v>24</v>
      </c>
      <c r="L9" s="37">
        <f t="shared" si="0"/>
        <v>10</v>
      </c>
      <c r="M9" s="24">
        <f t="shared" si="1"/>
        <v>16082</v>
      </c>
      <c r="N9" s="24">
        <f t="shared" si="2"/>
        <v>11352</v>
      </c>
    </row>
    <row r="10" spans="1:14" s="21" customFormat="1" ht="30" customHeight="1" x14ac:dyDescent="0.25">
      <c r="A10" s="90" t="s">
        <v>110</v>
      </c>
      <c r="B10" s="91">
        <v>3</v>
      </c>
      <c r="C10" s="63">
        <v>8</v>
      </c>
      <c r="D10" s="53" t="s">
        <v>52</v>
      </c>
      <c r="E10" s="52" t="s">
        <v>31</v>
      </c>
      <c r="F10" s="48" t="s">
        <v>183</v>
      </c>
      <c r="G10" s="48" t="s">
        <v>195</v>
      </c>
      <c r="H10" s="54" t="s">
        <v>124</v>
      </c>
      <c r="I10" s="49">
        <v>374</v>
      </c>
      <c r="J10" s="23">
        <f>Reitoria!J11+ESAG!J11+CEAD!J11+CEART!J11+FAED!J11+CEFID!J11+MUSEU!J11+CCT!J11+CAV!J11+CEO!J11+CERES!J11+CEPLAN!J11+CESFI!J11+CEAVI!J11</f>
        <v>9</v>
      </c>
      <c r="K10" s="31">
        <f>(Reitoria!J11-Reitoria!K11)+(ESAG!J11-ESAG!K11)+(CEAD!J11-CEAD!K11)+(CEART!J11-CEART!K11)+(FAED!J11-FAED!K11)+(CEFID!J11-CEFID!K11)+(MUSEU!J11-MUSEU!K11)+(CCT!J11-CCT!K11)+(CAV!J11-CAV!K11)+(CEO!J11-CEO!K11)+(CERES!J11-CERES!K11)+(CEPLAN!J11-CEPLAN!K11)+(CESFI!J11-CESFI!K11)+(CEAVI!J11-CEAVI!K11)</f>
        <v>1</v>
      </c>
      <c r="L10" s="37">
        <f t="shared" si="0"/>
        <v>8</v>
      </c>
      <c r="M10" s="24">
        <f t="shared" si="1"/>
        <v>3366</v>
      </c>
      <c r="N10" s="24">
        <f t="shared" si="2"/>
        <v>374</v>
      </c>
    </row>
    <row r="11" spans="1:14" s="21" customFormat="1" ht="30" customHeight="1" x14ac:dyDescent="0.25">
      <c r="A11" s="90"/>
      <c r="B11" s="91"/>
      <c r="C11" s="63">
        <v>9</v>
      </c>
      <c r="D11" s="53" t="s">
        <v>53</v>
      </c>
      <c r="E11" s="52" t="s">
        <v>31</v>
      </c>
      <c r="F11" s="48" t="s">
        <v>183</v>
      </c>
      <c r="G11" s="48" t="s">
        <v>196</v>
      </c>
      <c r="H11" s="54" t="s">
        <v>125</v>
      </c>
      <c r="I11" s="49">
        <v>374</v>
      </c>
      <c r="J11" s="23">
        <f>Reitoria!J12+ESAG!J12+CEAD!J12+CEART!J12+FAED!J12+CEFID!J12+MUSEU!J12+CCT!J12+CAV!J12+CEO!J12+CERES!J12+CEPLAN!J12+CESFI!J12+CEAVI!J12</f>
        <v>40</v>
      </c>
      <c r="K11" s="31">
        <f>(Reitoria!J12-Reitoria!K12)+(ESAG!J12-ESAG!K12)+(CEAD!J12-CEAD!K12)+(CEART!J12-CEART!K12)+(FAED!J12-FAED!K12)+(CEFID!J12-CEFID!K12)+(MUSEU!J12-MUSEU!K12)+(CCT!J12-CCT!K12)+(CAV!J12-CAV!K12)+(CEO!J12-CEO!K12)+(CERES!J12-CERES!K12)+(CEPLAN!J12-CEPLAN!K12)+(CESFI!J12-CESFI!K12)+(CEAVI!J12-CEAVI!K12)</f>
        <v>25</v>
      </c>
      <c r="L11" s="37">
        <f t="shared" si="0"/>
        <v>15</v>
      </c>
      <c r="M11" s="24">
        <f t="shared" si="1"/>
        <v>14960</v>
      </c>
      <c r="N11" s="24">
        <f t="shared" si="2"/>
        <v>9350</v>
      </c>
    </row>
    <row r="12" spans="1:14" s="21" customFormat="1" ht="30" customHeight="1" x14ac:dyDescent="0.25">
      <c r="A12" s="90"/>
      <c r="B12" s="91"/>
      <c r="C12" s="63">
        <v>10</v>
      </c>
      <c r="D12" s="53" t="s">
        <v>54</v>
      </c>
      <c r="E12" s="52" t="s">
        <v>31</v>
      </c>
      <c r="F12" s="48" t="s">
        <v>183</v>
      </c>
      <c r="G12" s="48" t="s">
        <v>197</v>
      </c>
      <c r="H12" s="54" t="s">
        <v>126</v>
      </c>
      <c r="I12" s="49">
        <v>533.54</v>
      </c>
      <c r="J12" s="23">
        <f>Reitoria!J13+ESAG!J13+CEAD!J13+CEART!J13+FAED!J13+CEFID!J13+MUSEU!J13+CCT!J13+CAV!J13+CEO!J13+CERES!J13+CEPLAN!J13+CESFI!J13+CEAVI!J13</f>
        <v>35</v>
      </c>
      <c r="K12" s="31">
        <f>(Reitoria!J13-Reitoria!K13)+(ESAG!J13-ESAG!K13)+(CEAD!J13-CEAD!K13)+(CEART!J13-CEART!K13)+(FAED!J13-FAED!K13)+(CEFID!J13-CEFID!K13)+(MUSEU!J13-MUSEU!K13)+(CCT!J13-CCT!K13)+(CAV!J13-CAV!K13)+(CEO!J13-CEO!K13)+(CERES!J13-CERES!K13)+(CEPLAN!J13-CEPLAN!K13)+(CESFI!J13-CESFI!K13)+(CEAVI!J13-CEAVI!K13)</f>
        <v>23</v>
      </c>
      <c r="L12" s="37">
        <f t="shared" si="0"/>
        <v>12</v>
      </c>
      <c r="M12" s="24">
        <f t="shared" si="1"/>
        <v>18673.899999999998</v>
      </c>
      <c r="N12" s="24">
        <f t="shared" si="2"/>
        <v>12271.419999999998</v>
      </c>
    </row>
    <row r="13" spans="1:14" s="21" customFormat="1" ht="30" customHeight="1" x14ac:dyDescent="0.25">
      <c r="A13" s="90" t="s">
        <v>111</v>
      </c>
      <c r="B13" s="91">
        <v>4</v>
      </c>
      <c r="C13" s="63">
        <v>11</v>
      </c>
      <c r="D13" s="53" t="s">
        <v>55</v>
      </c>
      <c r="E13" s="52" t="s">
        <v>31</v>
      </c>
      <c r="F13" s="48" t="s">
        <v>183</v>
      </c>
      <c r="G13" s="48" t="s">
        <v>198</v>
      </c>
      <c r="H13" s="54" t="s">
        <v>127</v>
      </c>
      <c r="I13" s="49">
        <v>230.23</v>
      </c>
      <c r="J13" s="23">
        <f>Reitoria!J14+ESAG!J14+CEAD!J14+CEART!J14+FAED!J14+CEFID!J14+MUSEU!J14+CCT!J14+CAV!J14+CEO!J14+CERES!J14+CEPLAN!J14+CESFI!J14+CEAVI!J14</f>
        <v>123</v>
      </c>
      <c r="K13" s="31">
        <f>(Reitoria!J14-Reitoria!K14)+(ESAG!J14-ESAG!K14)+(CEAD!J14-CEAD!K14)+(CEART!J14-CEART!K14)+(FAED!J14-FAED!K14)+(CEFID!J14-CEFID!K14)+(MUSEU!J14-MUSEU!K14)+(CCT!J14-CCT!K14)+(CAV!J14-CAV!K14)+(CEO!J14-CEO!K14)+(CERES!J14-CERES!K14)+(CEPLAN!J14-CEPLAN!K14)+(CESFI!J14-CESFI!K14)+(CEAVI!J14-CEAVI!K14)</f>
        <v>90</v>
      </c>
      <c r="L13" s="37">
        <f t="shared" si="0"/>
        <v>33</v>
      </c>
      <c r="M13" s="24">
        <f t="shared" si="1"/>
        <v>28318.289999999997</v>
      </c>
      <c r="N13" s="24">
        <f t="shared" si="2"/>
        <v>20720.7</v>
      </c>
    </row>
    <row r="14" spans="1:14" s="21" customFormat="1" ht="30" customHeight="1" x14ac:dyDescent="0.25">
      <c r="A14" s="90"/>
      <c r="B14" s="94"/>
      <c r="C14" s="63">
        <v>12</v>
      </c>
      <c r="D14" s="66" t="s">
        <v>56</v>
      </c>
      <c r="E14" s="52" t="s">
        <v>31</v>
      </c>
      <c r="F14" s="48" t="s">
        <v>183</v>
      </c>
      <c r="G14" s="48" t="s">
        <v>199</v>
      </c>
      <c r="H14" s="54" t="s">
        <v>128</v>
      </c>
      <c r="I14" s="49">
        <v>144.02000000000001</v>
      </c>
      <c r="J14" s="23">
        <f>Reitoria!J15+ESAG!J15+CEAD!J15+CEART!J15+FAED!J15+CEFID!J15+MUSEU!J15+CCT!J15+CAV!J15+CEO!J15+CERES!J15+CEPLAN!J15+CESFI!J15+CEAVI!J15</f>
        <v>147</v>
      </c>
      <c r="K14" s="31">
        <f>(Reitoria!J15-Reitoria!K15)+(ESAG!J15-ESAG!K15)+(CEAD!J15-CEAD!K15)+(CEART!J15-CEART!K15)+(FAED!J15-FAED!K15)+(CEFID!J15-CEFID!K15)+(MUSEU!J15-MUSEU!K15)+(CCT!J15-CCT!K15)+(CAV!J15-CAV!K15)+(CEO!J15-CEO!K15)+(CERES!J15-CERES!K15)+(CEPLAN!J15-CEPLAN!K15)+(CESFI!J15-CESFI!K15)+(CEAVI!J15-CEAVI!K15)</f>
        <v>72</v>
      </c>
      <c r="L14" s="37">
        <f t="shared" si="0"/>
        <v>75</v>
      </c>
      <c r="M14" s="24">
        <f t="shared" si="1"/>
        <v>21170.940000000002</v>
      </c>
      <c r="N14" s="24">
        <f t="shared" si="2"/>
        <v>10369.44</v>
      </c>
    </row>
    <row r="15" spans="1:14" s="21" customFormat="1" ht="30" customHeight="1" x14ac:dyDescent="0.25">
      <c r="A15" s="90" t="s">
        <v>112</v>
      </c>
      <c r="B15" s="91">
        <v>5</v>
      </c>
      <c r="C15" s="63">
        <v>13</v>
      </c>
      <c r="D15" s="53" t="s">
        <v>57</v>
      </c>
      <c r="E15" s="52" t="s">
        <v>31</v>
      </c>
      <c r="F15" s="48" t="s">
        <v>183</v>
      </c>
      <c r="G15" s="48" t="s">
        <v>200</v>
      </c>
      <c r="H15" s="54" t="s">
        <v>129</v>
      </c>
      <c r="I15" s="49">
        <v>29.34</v>
      </c>
      <c r="J15" s="23">
        <f>Reitoria!J16+ESAG!J16+CEAD!J16+CEART!J16+FAED!J16+CEFID!J16+MUSEU!J16+CCT!J16+CAV!J16+CEO!J16+CERES!J16+CEPLAN!J16+CESFI!J16+CEAVI!J16</f>
        <v>44</v>
      </c>
      <c r="K15" s="31">
        <f>(Reitoria!J16-Reitoria!K16)+(ESAG!J16-ESAG!K16)+(CEAD!J16-CEAD!K16)+(CEART!J16-CEART!K16)+(FAED!J16-FAED!K16)+(CEFID!J16-CEFID!K16)+(MUSEU!J16-MUSEU!K16)+(CCT!J16-CCT!K16)+(CAV!J16-CAV!K16)+(CEO!J16-CEO!K16)+(CERES!J16-CERES!K16)+(CEPLAN!J16-CEPLAN!K16)+(CESFI!J16-CESFI!K16)+(CEAVI!J16-CEAVI!K16)</f>
        <v>15</v>
      </c>
      <c r="L15" s="37">
        <f t="shared" si="0"/>
        <v>29</v>
      </c>
      <c r="M15" s="24">
        <f t="shared" si="1"/>
        <v>1290.96</v>
      </c>
      <c r="N15" s="24">
        <f t="shared" si="2"/>
        <v>440.1</v>
      </c>
    </row>
    <row r="16" spans="1:14" s="21" customFormat="1" ht="30" customHeight="1" x14ac:dyDescent="0.25">
      <c r="A16" s="90"/>
      <c r="B16" s="91"/>
      <c r="C16" s="63">
        <v>14</v>
      </c>
      <c r="D16" s="67" t="s">
        <v>58</v>
      </c>
      <c r="E16" s="52" t="s">
        <v>31</v>
      </c>
      <c r="F16" s="48" t="s">
        <v>183</v>
      </c>
      <c r="G16" s="48" t="s">
        <v>201</v>
      </c>
      <c r="H16" s="54" t="s">
        <v>130</v>
      </c>
      <c r="I16" s="49">
        <v>17</v>
      </c>
      <c r="J16" s="23">
        <f>Reitoria!J17+ESAG!J17+CEAD!J17+CEART!J17+FAED!J17+CEFID!J17+MUSEU!J17+CCT!J17+CAV!J17+CEO!J17+CERES!J17+CEPLAN!J17+CESFI!J17+CEAVI!J17</f>
        <v>127</v>
      </c>
      <c r="K16" s="31">
        <f>(Reitoria!J17-Reitoria!K17)+(ESAG!J17-ESAG!K17)+(CEAD!J17-CEAD!K17)+(CEART!J17-CEART!K17)+(FAED!J17-FAED!K17)+(CEFID!J17-CEFID!K17)+(MUSEU!J17-MUSEU!K17)+(CCT!J17-CCT!K17)+(CAV!J17-CAV!K17)+(CEO!J17-CEO!K17)+(CERES!J17-CERES!K17)+(CEPLAN!J17-CEPLAN!K17)+(CESFI!J17-CESFI!K17)+(CEAVI!J17-CEAVI!K17)</f>
        <v>73</v>
      </c>
      <c r="L16" s="37">
        <f t="shared" si="0"/>
        <v>54</v>
      </c>
      <c r="M16" s="24">
        <f t="shared" si="1"/>
        <v>2159</v>
      </c>
      <c r="N16" s="24">
        <f t="shared" si="2"/>
        <v>1241</v>
      </c>
    </row>
    <row r="17" spans="1:14" s="21" customFormat="1" ht="30" customHeight="1" x14ac:dyDescent="0.25">
      <c r="A17" s="90" t="s">
        <v>260</v>
      </c>
      <c r="B17" s="91">
        <v>6</v>
      </c>
      <c r="C17" s="63">
        <v>15</v>
      </c>
      <c r="D17" s="66" t="s">
        <v>59</v>
      </c>
      <c r="E17" s="52" t="s">
        <v>31</v>
      </c>
      <c r="F17" s="48" t="s">
        <v>183</v>
      </c>
      <c r="G17" s="48" t="s">
        <v>202</v>
      </c>
      <c r="H17" s="54" t="s">
        <v>131</v>
      </c>
      <c r="I17" s="49">
        <v>169.03</v>
      </c>
      <c r="J17" s="23"/>
      <c r="K17" s="31">
        <f>(Reitoria!J18-Reitoria!K18)+(ESAG!J18-ESAG!K18)+(CEAD!J18-CEAD!K18)+(CEART!J18-CEART!K18)+(FAED!J18-FAED!K18)+(CEFID!J18-CEFID!K18)+(MUSEU!J18-MUSEU!K18)+(CCT!J18-CCT!K18)+(CAV!J18-CAV!K18)+(CEO!J18-CEO!K18)+(CERES!J18-CERES!K18)+(CEPLAN!J18-CEPLAN!K18)+(CESFI!J18-CESFI!K18)+(CEAVI!J18-CEAVI!K18)</f>
        <v>0</v>
      </c>
      <c r="L17" s="37">
        <f t="shared" si="0"/>
        <v>0</v>
      </c>
      <c r="M17" s="24">
        <f t="shared" si="1"/>
        <v>0</v>
      </c>
      <c r="N17" s="24">
        <f t="shared" si="2"/>
        <v>0</v>
      </c>
    </row>
    <row r="18" spans="1:14" s="21" customFormat="1" ht="30" customHeight="1" x14ac:dyDescent="0.25">
      <c r="A18" s="90"/>
      <c r="B18" s="91"/>
      <c r="C18" s="63">
        <v>16</v>
      </c>
      <c r="D18" s="53" t="s">
        <v>60</v>
      </c>
      <c r="E18" s="52" t="s">
        <v>31</v>
      </c>
      <c r="F18" s="48" t="s">
        <v>183</v>
      </c>
      <c r="G18" s="48" t="s">
        <v>203</v>
      </c>
      <c r="H18" s="54" t="s">
        <v>132</v>
      </c>
      <c r="I18" s="49">
        <v>18.809999999999999</v>
      </c>
      <c r="J18" s="23"/>
      <c r="K18" s="31">
        <f>(Reitoria!J19-Reitoria!K19)+(ESAG!J19-ESAG!K19)+(CEAD!J19-CEAD!K19)+(CEART!J19-CEART!K19)+(FAED!J19-FAED!K19)+(CEFID!J19-CEFID!K19)+(MUSEU!J19-MUSEU!K19)+(CCT!J19-CCT!K19)+(CAV!J19-CAV!K19)+(CEO!J19-CEO!K19)+(CERES!J19-CERES!K19)+(CEPLAN!J19-CEPLAN!K19)+(CESFI!J19-CESFI!K19)+(CEAVI!J19-CEAVI!K19)</f>
        <v>0</v>
      </c>
      <c r="L18" s="37">
        <f t="shared" si="0"/>
        <v>0</v>
      </c>
      <c r="M18" s="24">
        <f t="shared" si="1"/>
        <v>0</v>
      </c>
      <c r="N18" s="24">
        <f t="shared" si="2"/>
        <v>0</v>
      </c>
    </row>
    <row r="19" spans="1:14" s="21" customFormat="1" ht="30" customHeight="1" x14ac:dyDescent="0.25">
      <c r="A19" s="90"/>
      <c r="B19" s="91"/>
      <c r="C19" s="63">
        <v>17</v>
      </c>
      <c r="D19" s="53" t="s">
        <v>61</v>
      </c>
      <c r="E19" s="52" t="s">
        <v>31</v>
      </c>
      <c r="F19" s="48" t="s">
        <v>183</v>
      </c>
      <c r="G19" s="48" t="s">
        <v>204</v>
      </c>
      <c r="H19" s="54" t="s">
        <v>133</v>
      </c>
      <c r="I19" s="49">
        <v>167.46</v>
      </c>
      <c r="J19" s="23"/>
      <c r="K19" s="31">
        <f>(Reitoria!J20-Reitoria!K20)+(ESAG!J20-ESAG!K20)+(CEAD!J20-CEAD!K20)+(CEART!J20-CEART!K20)+(FAED!J20-FAED!K20)+(CEFID!J20-CEFID!K20)+(MUSEU!J20-MUSEU!K20)+(CCT!J20-CCT!K20)+(CAV!J20-CAV!K20)+(CEO!J20-CEO!K20)+(CERES!J20-CERES!K20)+(CEPLAN!J20-CEPLAN!K20)+(CESFI!J20-CESFI!K20)+(CEAVI!J20-CEAVI!K20)</f>
        <v>0</v>
      </c>
      <c r="L19" s="37">
        <f t="shared" si="0"/>
        <v>0</v>
      </c>
      <c r="M19" s="24">
        <f t="shared" si="1"/>
        <v>0</v>
      </c>
      <c r="N19" s="24">
        <f t="shared" si="2"/>
        <v>0</v>
      </c>
    </row>
    <row r="20" spans="1:14" s="21" customFormat="1" ht="30" customHeight="1" x14ac:dyDescent="0.25">
      <c r="A20" s="90"/>
      <c r="B20" s="91"/>
      <c r="C20" s="63">
        <v>18</v>
      </c>
      <c r="D20" s="53" t="s">
        <v>62</v>
      </c>
      <c r="E20" s="52" t="s">
        <v>31</v>
      </c>
      <c r="F20" s="48" t="s">
        <v>183</v>
      </c>
      <c r="G20" s="48" t="s">
        <v>205</v>
      </c>
      <c r="H20" s="54" t="s">
        <v>134</v>
      </c>
      <c r="I20" s="49">
        <v>36.35</v>
      </c>
      <c r="J20" s="23"/>
      <c r="K20" s="31">
        <f>(Reitoria!J21-Reitoria!K21)+(ESAG!J21-ESAG!K21)+(CEAD!J21-CEAD!K21)+(CEART!J21-CEART!K21)+(FAED!J21-FAED!K21)+(CEFID!J21-CEFID!K21)+(MUSEU!J21-MUSEU!K21)+(CCT!J21-CCT!K21)+(CAV!J21-CAV!K21)+(CEO!J21-CEO!K21)+(CERES!J21-CERES!K21)+(CEPLAN!J21-CEPLAN!K21)+(CESFI!J21-CESFI!K21)+(CEAVI!J21-CEAVI!K21)</f>
        <v>0</v>
      </c>
      <c r="L20" s="37">
        <f t="shared" si="0"/>
        <v>0</v>
      </c>
      <c r="M20" s="24">
        <f t="shared" si="1"/>
        <v>0</v>
      </c>
      <c r="N20" s="24">
        <f t="shared" si="2"/>
        <v>0</v>
      </c>
    </row>
    <row r="21" spans="1:14" s="21" customFormat="1" ht="30" customHeight="1" x14ac:dyDescent="0.25">
      <c r="A21" s="50" t="s">
        <v>113</v>
      </c>
      <c r="B21" s="63">
        <v>7</v>
      </c>
      <c r="C21" s="63">
        <v>19</v>
      </c>
      <c r="D21" s="66" t="s">
        <v>63</v>
      </c>
      <c r="E21" s="52" t="s">
        <v>31</v>
      </c>
      <c r="F21" s="48" t="s">
        <v>183</v>
      </c>
      <c r="G21" s="48" t="s">
        <v>206</v>
      </c>
      <c r="H21" s="54" t="s">
        <v>135</v>
      </c>
      <c r="I21" s="49">
        <v>54.66</v>
      </c>
      <c r="J21" s="23">
        <f>Reitoria!J22+ESAG!J22+CEAD!J22+CEART!J22+FAED!J22+CEFID!J22+MUSEU!J22+CCT!J22+CAV!J22+CEO!J22+CERES!J22+CEPLAN!J22+CESFI!J22+CEAVI!J22</f>
        <v>9</v>
      </c>
      <c r="K21" s="31">
        <f>(Reitoria!J22-Reitoria!K22)+(ESAG!J22-ESAG!K22)+(CEAD!J22-CEAD!K22)+(CEART!J22-CEART!K22)+(FAED!J22-FAED!K22)+(CEFID!J22-CEFID!K22)+(MUSEU!J22-MUSEU!K22)+(CCT!J22-CCT!K22)+(CAV!J22-CAV!K22)+(CEO!J22-CEO!K22)+(CERES!J22-CERES!K22)+(CEPLAN!J22-CEPLAN!K22)+(CESFI!J22-CESFI!K22)+(CEAVI!J22-CEAVI!K22)</f>
        <v>1</v>
      </c>
      <c r="L21" s="37">
        <f t="shared" si="0"/>
        <v>8</v>
      </c>
      <c r="M21" s="24">
        <f t="shared" si="1"/>
        <v>491.93999999999994</v>
      </c>
      <c r="N21" s="24">
        <f t="shared" si="2"/>
        <v>54.66</v>
      </c>
    </row>
    <row r="22" spans="1:14" s="21" customFormat="1" ht="30" customHeight="1" x14ac:dyDescent="0.25">
      <c r="A22" s="50" t="s">
        <v>109</v>
      </c>
      <c r="B22" s="63">
        <v>8</v>
      </c>
      <c r="C22" s="63">
        <v>20</v>
      </c>
      <c r="D22" s="53" t="s">
        <v>64</v>
      </c>
      <c r="E22" s="52" t="s">
        <v>31</v>
      </c>
      <c r="F22" s="48" t="s">
        <v>183</v>
      </c>
      <c r="G22" s="48" t="s">
        <v>207</v>
      </c>
      <c r="H22" s="54" t="s">
        <v>136</v>
      </c>
      <c r="I22" s="49">
        <v>588</v>
      </c>
      <c r="J22" s="23">
        <f>Reitoria!J23+ESAG!J23+CEAD!J23+CEART!J23+FAED!J23+CEFID!J23+MUSEU!J23+CCT!J23+CAV!J23+CEO!J23+CERES!J23+CEPLAN!J23+CESFI!J23+CEAVI!J23</f>
        <v>4</v>
      </c>
      <c r="K22" s="31">
        <f>(Reitoria!J23-Reitoria!K23)+(ESAG!J23-ESAG!K23)+(CEAD!J23-CEAD!K23)+(CEART!J23-CEART!K23)+(FAED!J23-FAED!K23)+(CEFID!J23-CEFID!K23)+(MUSEU!J23-MUSEU!K23)+(CCT!J23-CCT!K23)+(CAV!J23-CAV!K23)+(CEO!J23-CEO!K23)+(CERES!J23-CERES!K23)+(CEPLAN!J23-CEPLAN!K23)+(CESFI!J23-CESFI!K23)+(CEAVI!J23-CEAVI!K23)</f>
        <v>1</v>
      </c>
      <c r="L22" s="37">
        <f t="shared" si="0"/>
        <v>3</v>
      </c>
      <c r="M22" s="24">
        <f t="shared" si="1"/>
        <v>2352</v>
      </c>
      <c r="N22" s="24">
        <f t="shared" si="2"/>
        <v>588</v>
      </c>
    </row>
    <row r="23" spans="1:14" s="21" customFormat="1" ht="30" customHeight="1" x14ac:dyDescent="0.25">
      <c r="A23" s="90" t="s">
        <v>109</v>
      </c>
      <c r="B23" s="91">
        <v>9</v>
      </c>
      <c r="C23" s="63">
        <v>21</v>
      </c>
      <c r="D23" s="53" t="s">
        <v>65</v>
      </c>
      <c r="E23" s="52" t="s">
        <v>31</v>
      </c>
      <c r="F23" s="48" t="s">
        <v>183</v>
      </c>
      <c r="G23" s="48" t="s">
        <v>208</v>
      </c>
      <c r="H23" s="54" t="s">
        <v>137</v>
      </c>
      <c r="I23" s="49">
        <v>88.49</v>
      </c>
      <c r="J23" s="23">
        <f>Reitoria!J24+ESAG!J24+CEAD!J24+CEART!J24+FAED!J24+CEFID!J24+MUSEU!J24+CCT!J24+CAV!J24+CEO!J24+CERES!J24+CEPLAN!J24+CESFI!J24+CEAVI!J24</f>
        <v>23</v>
      </c>
      <c r="K23" s="31">
        <f>(Reitoria!J24-Reitoria!K24)+(ESAG!J24-ESAG!K24)+(CEAD!J24-CEAD!K24)+(CEART!J24-CEART!K24)+(FAED!J24-FAED!K24)+(CEFID!J24-CEFID!K24)+(MUSEU!J24-MUSEU!K24)+(CCT!J24-CCT!K24)+(CAV!J24-CAV!K24)+(CEO!J24-CEO!K24)+(CERES!J24-CERES!K24)+(CEPLAN!J24-CEPLAN!K24)+(CESFI!J24-CESFI!K24)+(CEAVI!J24-CEAVI!K24)</f>
        <v>5</v>
      </c>
      <c r="L23" s="37">
        <f t="shared" si="0"/>
        <v>18</v>
      </c>
      <c r="M23" s="24">
        <f t="shared" si="1"/>
        <v>2035.27</v>
      </c>
      <c r="N23" s="24">
        <f t="shared" si="2"/>
        <v>442.45</v>
      </c>
    </row>
    <row r="24" spans="1:14" s="21" customFormat="1" ht="30" customHeight="1" x14ac:dyDescent="0.25">
      <c r="A24" s="90"/>
      <c r="B24" s="91"/>
      <c r="C24" s="63">
        <v>22</v>
      </c>
      <c r="D24" s="53" t="s">
        <v>66</v>
      </c>
      <c r="E24" s="52" t="s">
        <v>31</v>
      </c>
      <c r="F24" s="48" t="s">
        <v>183</v>
      </c>
      <c r="G24" s="48" t="s">
        <v>209</v>
      </c>
      <c r="H24" s="54" t="s">
        <v>138</v>
      </c>
      <c r="I24" s="49">
        <v>93</v>
      </c>
      <c r="J24" s="23">
        <f>Reitoria!J25+ESAG!J25+CEAD!J25+CEART!J25+FAED!J25+CEFID!J25+MUSEU!J25+CCT!J25+CAV!J25+CEO!J25+CERES!J25+CEPLAN!J25+CESFI!J25+CEAVI!J25</f>
        <v>67</v>
      </c>
      <c r="K24" s="31">
        <f>(Reitoria!J25-Reitoria!K25)+(ESAG!J25-ESAG!K25)+(CEAD!J25-CEAD!K25)+(CEART!J25-CEART!K25)+(FAED!J25-FAED!K25)+(CEFID!J25-CEFID!K25)+(MUSEU!J25-MUSEU!K25)+(CCT!J25-CCT!K25)+(CAV!J25-CAV!K25)+(CEO!J25-CEO!K25)+(CERES!J25-CERES!K25)+(CEPLAN!J25-CEPLAN!K25)+(CESFI!J25-CESFI!K25)+(CEAVI!J25-CEAVI!K25)</f>
        <v>24</v>
      </c>
      <c r="L24" s="37">
        <f t="shared" si="0"/>
        <v>43</v>
      </c>
      <c r="M24" s="24">
        <f t="shared" si="1"/>
        <v>6231</v>
      </c>
      <c r="N24" s="24">
        <f t="shared" si="2"/>
        <v>2232</v>
      </c>
    </row>
    <row r="25" spans="1:14" s="21" customFormat="1" ht="30" customHeight="1" x14ac:dyDescent="0.25">
      <c r="A25" s="90"/>
      <c r="B25" s="91"/>
      <c r="C25" s="63">
        <v>23</v>
      </c>
      <c r="D25" s="53" t="s">
        <v>67</v>
      </c>
      <c r="E25" s="52" t="s">
        <v>31</v>
      </c>
      <c r="F25" s="48" t="s">
        <v>183</v>
      </c>
      <c r="G25" s="48" t="s">
        <v>210</v>
      </c>
      <c r="H25" s="54" t="s">
        <v>139</v>
      </c>
      <c r="I25" s="49">
        <v>91.99</v>
      </c>
      <c r="J25" s="23">
        <f>Reitoria!J26+ESAG!J26+CEAD!J26+CEART!J26+FAED!J26+CEFID!J26+MUSEU!J26+CCT!J26+CAV!J26+CEO!J26+CERES!J26+CEPLAN!J26+CESFI!J26+CEAVI!J26</f>
        <v>27</v>
      </c>
      <c r="K25" s="31">
        <f>(Reitoria!J26-Reitoria!K26)+(ESAG!J26-ESAG!K26)+(CEAD!J26-CEAD!K26)+(CEART!J26-CEART!K26)+(FAED!J26-FAED!K26)+(CEFID!J26-CEFID!K26)+(MUSEU!J26-MUSEU!K26)+(CCT!J26-CCT!K26)+(CAV!J26-CAV!K26)+(CEO!J26-CEO!K26)+(CERES!J26-CERES!K26)+(CEPLAN!J26-CEPLAN!K26)+(CESFI!J26-CESFI!K26)+(CEAVI!J26-CEAVI!K26)</f>
        <v>3</v>
      </c>
      <c r="L25" s="37">
        <f t="shared" si="0"/>
        <v>24</v>
      </c>
      <c r="M25" s="24">
        <f t="shared" si="1"/>
        <v>2483.73</v>
      </c>
      <c r="N25" s="24">
        <f t="shared" si="2"/>
        <v>275.96999999999997</v>
      </c>
    </row>
    <row r="26" spans="1:14" s="21" customFormat="1" ht="30" customHeight="1" x14ac:dyDescent="0.25">
      <c r="A26" s="90" t="s">
        <v>109</v>
      </c>
      <c r="B26" s="91">
        <v>10</v>
      </c>
      <c r="C26" s="63">
        <v>24</v>
      </c>
      <c r="D26" s="53" t="s">
        <v>68</v>
      </c>
      <c r="E26" s="52" t="s">
        <v>31</v>
      </c>
      <c r="F26" s="48" t="s">
        <v>183</v>
      </c>
      <c r="G26" s="48" t="s">
        <v>211</v>
      </c>
      <c r="H26" s="54" t="s">
        <v>140</v>
      </c>
      <c r="I26" s="49">
        <v>1564.24</v>
      </c>
      <c r="J26" s="23">
        <f>Reitoria!J27+ESAG!J27+CEAD!J27+CEART!J27+FAED!J27+CEFID!J27+MUSEU!J27+CCT!J27+CAV!J27+CEO!J27+CERES!J27+CEPLAN!J27+CESFI!J27+CEAVI!J27</f>
        <v>12</v>
      </c>
      <c r="K26" s="31">
        <f>(Reitoria!J27-Reitoria!K27)+(ESAG!J27-ESAG!K27)+(CEAD!J27-CEAD!K27)+(CEART!J27-CEART!K27)+(FAED!J27-FAED!K27)+(CEFID!J27-CEFID!K27)+(MUSEU!J27-MUSEU!K27)+(CCT!J27-CCT!K27)+(CAV!J27-CAV!K27)+(CEO!J27-CEO!K27)+(CERES!J27-CERES!K27)+(CEPLAN!J27-CEPLAN!K27)+(CESFI!J27-CESFI!K27)+(CEAVI!J27-CEAVI!K27)</f>
        <v>0</v>
      </c>
      <c r="L26" s="37">
        <f t="shared" si="0"/>
        <v>12</v>
      </c>
      <c r="M26" s="24">
        <f t="shared" si="1"/>
        <v>18770.88</v>
      </c>
      <c r="N26" s="24">
        <f t="shared" si="2"/>
        <v>0</v>
      </c>
    </row>
    <row r="27" spans="1:14" s="21" customFormat="1" ht="30" customHeight="1" x14ac:dyDescent="0.25">
      <c r="A27" s="90"/>
      <c r="B27" s="94"/>
      <c r="C27" s="63">
        <v>25</v>
      </c>
      <c r="D27" s="53" t="s">
        <v>69</v>
      </c>
      <c r="E27" s="52" t="s">
        <v>31</v>
      </c>
      <c r="F27" s="48" t="s">
        <v>183</v>
      </c>
      <c r="G27" s="48" t="s">
        <v>211</v>
      </c>
      <c r="H27" s="54" t="s">
        <v>141</v>
      </c>
      <c r="I27" s="49">
        <v>1420.98</v>
      </c>
      <c r="J27" s="23">
        <f>Reitoria!J28+ESAG!J28+CEAD!J28+CEART!J28+FAED!J28+CEFID!J28+MUSEU!J28+CCT!J28+CAV!J28+CEO!J28+CERES!J28+CEPLAN!J28+CESFI!J28+CEAVI!J28</f>
        <v>45</v>
      </c>
      <c r="K27" s="31">
        <f>(Reitoria!J28-Reitoria!K28)+(ESAG!J28-ESAG!K28)+(CEAD!J28-CEAD!K28)+(CEART!J28-CEART!K28)+(FAED!J28-FAED!K28)+(CEFID!J28-CEFID!K28)+(MUSEU!J28-MUSEU!K28)+(CCT!J28-CCT!K28)+(CAV!J28-CAV!K28)+(CEO!J28-CEO!K28)+(CERES!J28-CERES!K28)+(CEPLAN!J28-CEPLAN!K28)+(CESFI!J28-CESFI!K28)+(CEAVI!J28-CEAVI!K28)</f>
        <v>5</v>
      </c>
      <c r="L27" s="37">
        <f t="shared" si="0"/>
        <v>40</v>
      </c>
      <c r="M27" s="24">
        <f t="shared" si="1"/>
        <v>63944.1</v>
      </c>
      <c r="N27" s="24">
        <f t="shared" si="2"/>
        <v>7104.9</v>
      </c>
    </row>
    <row r="28" spans="1:14" s="21" customFormat="1" ht="30" customHeight="1" x14ac:dyDescent="0.25">
      <c r="A28" s="90" t="s">
        <v>113</v>
      </c>
      <c r="B28" s="91">
        <v>11</v>
      </c>
      <c r="C28" s="63">
        <v>26</v>
      </c>
      <c r="D28" s="53" t="s">
        <v>70</v>
      </c>
      <c r="E28" s="52" t="s">
        <v>31</v>
      </c>
      <c r="F28" s="48" t="s">
        <v>183</v>
      </c>
      <c r="G28" s="48" t="s">
        <v>212</v>
      </c>
      <c r="H28" s="54" t="s">
        <v>142</v>
      </c>
      <c r="I28" s="49">
        <v>24.8</v>
      </c>
      <c r="J28" s="23">
        <f>Reitoria!J29+ESAG!J29+CEAD!J29+CEART!J29+FAED!J29+CEFID!J29+MUSEU!J29+CCT!J29+CAV!J29+CEO!J29+CERES!J29+CEPLAN!J29+CESFI!J29+CEAVI!J29</f>
        <v>80</v>
      </c>
      <c r="K28" s="31">
        <f>(Reitoria!J29-Reitoria!K29)+(ESAG!J29-ESAG!K29)+(CEAD!J29-CEAD!K29)+(CEART!J29-CEART!K29)+(FAED!J29-FAED!K29)+(CEFID!J29-CEFID!K29)+(MUSEU!J29-MUSEU!K29)+(CCT!J29-CCT!K29)+(CAV!J29-CAV!K29)+(CEO!J29-CEO!K29)+(CERES!J29-CERES!K29)+(CEPLAN!J29-CEPLAN!K29)+(CESFI!J29-CESFI!K29)+(CEAVI!J29-CEAVI!K29)</f>
        <v>46</v>
      </c>
      <c r="L28" s="37">
        <f t="shared" si="0"/>
        <v>34</v>
      </c>
      <c r="M28" s="24">
        <f t="shared" si="1"/>
        <v>1984</v>
      </c>
      <c r="N28" s="24">
        <f t="shared" si="2"/>
        <v>1140.8</v>
      </c>
    </row>
    <row r="29" spans="1:14" s="21" customFormat="1" ht="30" customHeight="1" x14ac:dyDescent="0.25">
      <c r="A29" s="90"/>
      <c r="B29" s="92"/>
      <c r="C29" s="63">
        <v>27</v>
      </c>
      <c r="D29" s="51" t="s">
        <v>71</v>
      </c>
      <c r="E29" s="52" t="s">
        <v>31</v>
      </c>
      <c r="F29" s="48" t="s">
        <v>184</v>
      </c>
      <c r="G29" s="48" t="s">
        <v>213</v>
      </c>
      <c r="H29" s="54" t="s">
        <v>143</v>
      </c>
      <c r="I29" s="49">
        <v>22.04</v>
      </c>
      <c r="J29" s="23">
        <f>Reitoria!J30+ESAG!J30+CEAD!J30+CEART!J30+FAED!J30+CEFID!J30+MUSEU!J30+CCT!J30+CAV!J30+CEO!J30+CERES!J30+CEPLAN!J30+CESFI!J30+CEAVI!J30</f>
        <v>56</v>
      </c>
      <c r="K29" s="31">
        <f>(Reitoria!J30-Reitoria!K30)+(ESAG!J30-ESAG!K30)+(CEAD!J30-CEAD!K30)+(CEART!J30-CEART!K30)+(FAED!J30-FAED!K30)+(CEFID!J30-CEFID!K30)+(MUSEU!J30-MUSEU!K30)+(CCT!J30-CCT!K30)+(CAV!J30-CAV!K30)+(CEO!J30-CEO!K30)+(CERES!J30-CERES!K30)+(CEPLAN!J30-CEPLAN!K30)+(CESFI!J30-CESFI!K30)+(CEAVI!J30-CEAVI!K30)</f>
        <v>22</v>
      </c>
      <c r="L29" s="37">
        <f t="shared" si="0"/>
        <v>34</v>
      </c>
      <c r="M29" s="24">
        <f t="shared" si="1"/>
        <v>1234.24</v>
      </c>
      <c r="N29" s="24">
        <f t="shared" si="2"/>
        <v>484.88</v>
      </c>
    </row>
    <row r="30" spans="1:14" s="21" customFormat="1" ht="30" customHeight="1" x14ac:dyDescent="0.25">
      <c r="A30" s="90"/>
      <c r="B30" s="94"/>
      <c r="C30" s="63">
        <v>28</v>
      </c>
      <c r="D30" s="51" t="s">
        <v>72</v>
      </c>
      <c r="E30" s="52" t="s">
        <v>181</v>
      </c>
      <c r="F30" s="48" t="s">
        <v>185</v>
      </c>
      <c r="G30" s="48" t="s">
        <v>214</v>
      </c>
      <c r="H30" s="54" t="s">
        <v>144</v>
      </c>
      <c r="I30" s="49">
        <v>22.45</v>
      </c>
      <c r="J30" s="23">
        <f>Reitoria!J31+ESAG!J31+CEAD!J31+CEART!J31+FAED!J31+CEFID!J31+MUSEU!J31+CCT!J31+CAV!J31+CEO!J31+CERES!J31+CEPLAN!J31+CESFI!J31+CEAVI!J31</f>
        <v>12</v>
      </c>
      <c r="K30" s="31">
        <f>(Reitoria!J31-Reitoria!K31)+(ESAG!J31-ESAG!K31)+(CEAD!J31-CEAD!K31)+(CEART!J31-CEART!K31)+(FAED!J31-FAED!K31)+(CEFID!J31-CEFID!K31)+(MUSEU!J31-MUSEU!K31)+(CCT!J31-CCT!K31)+(CAV!J31-CAV!K31)+(CEO!J31-CEO!K31)+(CERES!J31-CERES!K31)+(CEPLAN!J31-CEPLAN!K31)+(CESFI!J31-CESFI!K31)+(CEAVI!J31-CEAVI!K31)</f>
        <v>6</v>
      </c>
      <c r="L30" s="37">
        <f t="shared" si="0"/>
        <v>6</v>
      </c>
      <c r="M30" s="24">
        <f t="shared" si="1"/>
        <v>269.39999999999998</v>
      </c>
      <c r="N30" s="24">
        <f t="shared" si="2"/>
        <v>134.69999999999999</v>
      </c>
    </row>
    <row r="31" spans="1:14" s="21" customFormat="1" ht="30" customHeight="1" x14ac:dyDescent="0.25">
      <c r="A31" s="90" t="s">
        <v>109</v>
      </c>
      <c r="B31" s="91">
        <v>12</v>
      </c>
      <c r="C31" s="63">
        <v>29</v>
      </c>
      <c r="D31" s="53" t="s">
        <v>73</v>
      </c>
      <c r="E31" s="52" t="s">
        <v>31</v>
      </c>
      <c r="F31" s="48" t="s">
        <v>183</v>
      </c>
      <c r="G31" s="48" t="s">
        <v>215</v>
      </c>
      <c r="H31" s="54" t="s">
        <v>145</v>
      </c>
      <c r="I31" s="49">
        <v>235</v>
      </c>
      <c r="J31" s="23">
        <f>Reitoria!J32+ESAG!J32+CEAD!J32+CEART!J32+FAED!J32+CEFID!J32+MUSEU!J32+CCT!J32+CAV!J32+CEO!J32+CERES!J32+CEPLAN!J32+CESFI!J32+CEAVI!J32</f>
        <v>38</v>
      </c>
      <c r="K31" s="31">
        <f>(Reitoria!J32-Reitoria!K32)+(ESAG!J32-ESAG!K32)+(CEAD!J32-CEAD!K32)+(CEART!J32-CEART!K32)+(FAED!J32-FAED!K32)+(CEFID!J32-CEFID!K32)+(MUSEU!J32-MUSEU!K32)+(CCT!J32-CCT!K32)+(CAV!J32-CAV!K32)+(CEO!J32-CEO!K32)+(CERES!J32-CERES!K32)+(CEPLAN!J32-CEPLAN!K32)+(CESFI!J32-CESFI!K32)+(CEAVI!J32-CEAVI!K32)</f>
        <v>12</v>
      </c>
      <c r="L31" s="37">
        <f t="shared" si="0"/>
        <v>26</v>
      </c>
      <c r="M31" s="24">
        <f t="shared" si="1"/>
        <v>8930</v>
      </c>
      <c r="N31" s="24">
        <f t="shared" si="2"/>
        <v>2820</v>
      </c>
    </row>
    <row r="32" spans="1:14" s="21" customFormat="1" ht="30" customHeight="1" x14ac:dyDescent="0.25">
      <c r="A32" s="90"/>
      <c r="B32" s="92"/>
      <c r="C32" s="63">
        <v>30</v>
      </c>
      <c r="D32" s="51" t="s">
        <v>74</v>
      </c>
      <c r="E32" s="52" t="s">
        <v>31</v>
      </c>
      <c r="F32" s="48" t="s">
        <v>183</v>
      </c>
      <c r="G32" s="48" t="s">
        <v>216</v>
      </c>
      <c r="H32" s="54" t="s">
        <v>146</v>
      </c>
      <c r="I32" s="49">
        <v>26.4</v>
      </c>
      <c r="J32" s="23">
        <f>Reitoria!J33+ESAG!J33+CEAD!J33+CEART!J33+FAED!J33+CEFID!J33+MUSEU!J33+CCT!J33+CAV!J33+CEO!J33+CERES!J33+CEPLAN!J33+CESFI!J33+CEAVI!J33</f>
        <v>25</v>
      </c>
      <c r="K32" s="31">
        <f>(Reitoria!J33-Reitoria!K33)+(ESAG!J33-ESAG!K33)+(CEAD!J33-CEAD!K33)+(CEART!J33-CEART!K33)+(FAED!J33-FAED!K33)+(CEFID!J33-CEFID!K33)+(MUSEU!J33-MUSEU!K33)+(CCT!J33-CCT!K33)+(CAV!J33-CAV!K33)+(CEO!J33-CEO!K33)+(CERES!J33-CERES!K33)+(CEPLAN!J33-CEPLAN!K33)+(CESFI!J33-CESFI!K33)+(CEAVI!J33-CEAVI!K33)</f>
        <v>10</v>
      </c>
      <c r="L32" s="37">
        <f t="shared" si="0"/>
        <v>15</v>
      </c>
      <c r="M32" s="24">
        <f t="shared" si="1"/>
        <v>660</v>
      </c>
      <c r="N32" s="24">
        <f t="shared" si="2"/>
        <v>264</v>
      </c>
    </row>
    <row r="33" spans="1:14" s="21" customFormat="1" ht="30" customHeight="1" x14ac:dyDescent="0.25">
      <c r="A33" s="90" t="s">
        <v>109</v>
      </c>
      <c r="B33" s="91">
        <v>13</v>
      </c>
      <c r="C33" s="63">
        <v>31</v>
      </c>
      <c r="D33" s="51" t="s">
        <v>75</v>
      </c>
      <c r="E33" s="52" t="s">
        <v>31</v>
      </c>
      <c r="F33" s="48" t="s">
        <v>186</v>
      </c>
      <c r="G33" s="48" t="s">
        <v>217</v>
      </c>
      <c r="H33" s="54" t="s">
        <v>147</v>
      </c>
      <c r="I33" s="49">
        <v>200.46</v>
      </c>
      <c r="J33" s="23">
        <f>Reitoria!J34+ESAG!J34+CEAD!J34+CEART!J34+FAED!J34+CEFID!J34+MUSEU!J34+CCT!J34+CAV!J34+CEO!J34+CERES!J34+CEPLAN!J34+CESFI!J34+CEAVI!J34</f>
        <v>71</v>
      </c>
      <c r="K33" s="31">
        <f>(Reitoria!J34-Reitoria!K34)+(ESAG!J34-ESAG!K34)+(CEAD!J34-CEAD!K34)+(CEART!J34-CEART!K34)+(FAED!J34-FAED!K34)+(CEFID!J34-CEFID!K34)+(MUSEU!J34-MUSEU!K34)+(CCT!J34-CCT!K34)+(CAV!J34-CAV!K34)+(CEO!J34-CEO!K34)+(CERES!J34-CERES!K34)+(CEPLAN!J34-CEPLAN!K34)+(CESFI!J34-CESFI!K34)+(CEAVI!J34-CEAVI!K34)</f>
        <v>46</v>
      </c>
      <c r="L33" s="37">
        <f t="shared" si="0"/>
        <v>25</v>
      </c>
      <c r="M33" s="24">
        <f t="shared" si="1"/>
        <v>14232.66</v>
      </c>
      <c r="N33" s="24">
        <f t="shared" si="2"/>
        <v>9221.16</v>
      </c>
    </row>
    <row r="34" spans="1:14" s="21" customFormat="1" ht="30" customHeight="1" x14ac:dyDescent="0.25">
      <c r="A34" s="90"/>
      <c r="B34" s="92"/>
      <c r="C34" s="63">
        <v>32</v>
      </c>
      <c r="D34" s="51" t="s">
        <v>76</v>
      </c>
      <c r="E34" s="52" t="s">
        <v>31</v>
      </c>
      <c r="F34" s="48" t="s">
        <v>186</v>
      </c>
      <c r="G34" s="48" t="s">
        <v>218</v>
      </c>
      <c r="H34" s="54" t="s">
        <v>148</v>
      </c>
      <c r="I34" s="49">
        <v>177.42</v>
      </c>
      <c r="J34" s="23">
        <f>Reitoria!J35+ESAG!J35+CEAD!J35+CEART!J35+FAED!J35+CEFID!J35+MUSEU!J35+CCT!J35+CAV!J35+CEO!J35+CERES!J35+CEPLAN!J35+CESFI!J35+CEAVI!J35</f>
        <v>127</v>
      </c>
      <c r="K34" s="31">
        <f>(Reitoria!J35-Reitoria!K35)+(ESAG!J35-ESAG!K35)+(CEAD!J35-CEAD!K35)+(CEART!J35-CEART!K35)+(FAED!J35-FAED!K35)+(CEFID!J35-CEFID!K35)+(MUSEU!J35-MUSEU!K35)+(CCT!J35-CCT!K35)+(CAV!J35-CAV!K35)+(CEO!J35-CEO!K35)+(CERES!J35-CERES!K35)+(CEPLAN!J35-CEPLAN!K35)+(CESFI!J35-CESFI!K35)+(CEAVI!J35-CEAVI!K35)</f>
        <v>74</v>
      </c>
      <c r="L34" s="37">
        <f t="shared" si="0"/>
        <v>53</v>
      </c>
      <c r="M34" s="24">
        <f t="shared" si="1"/>
        <v>22532.34</v>
      </c>
      <c r="N34" s="24">
        <f t="shared" si="2"/>
        <v>13129.08</v>
      </c>
    </row>
    <row r="35" spans="1:14" s="21" customFormat="1" ht="30" customHeight="1" x14ac:dyDescent="0.25">
      <c r="A35" s="50" t="s">
        <v>109</v>
      </c>
      <c r="B35" s="63">
        <v>14</v>
      </c>
      <c r="C35" s="63">
        <v>33</v>
      </c>
      <c r="D35" s="53" t="s">
        <v>77</v>
      </c>
      <c r="E35" s="52" t="s">
        <v>31</v>
      </c>
      <c r="F35" s="48" t="s">
        <v>183</v>
      </c>
      <c r="G35" s="48" t="s">
        <v>219</v>
      </c>
      <c r="H35" s="54" t="s">
        <v>149</v>
      </c>
      <c r="I35" s="49">
        <v>210</v>
      </c>
      <c r="J35" s="23">
        <f>Reitoria!J36+ESAG!J36+CEAD!J36+CEART!J36+FAED!J36+CEFID!J36+MUSEU!J36+CCT!J36+CAV!J36+CEO!J36+CERES!J36+CEPLAN!J36+CESFI!J36+CEAVI!J36</f>
        <v>142</v>
      </c>
      <c r="K35" s="31">
        <f>(Reitoria!J36-Reitoria!K36)+(ESAG!J36-ESAG!K36)+(CEAD!J36-CEAD!K36)+(CEART!J36-CEART!K36)+(FAED!J36-FAED!K36)+(CEFID!J36-CEFID!K36)+(MUSEU!J36-MUSEU!K36)+(CCT!J36-CCT!K36)+(CAV!J36-CAV!K36)+(CEO!J36-CEO!K36)+(CERES!J36-CERES!K36)+(CEPLAN!J36-CEPLAN!K36)+(CESFI!J36-CESFI!K36)+(CEAVI!J36-CEAVI!K36)</f>
        <v>76</v>
      </c>
      <c r="L35" s="37">
        <f t="shared" si="0"/>
        <v>66</v>
      </c>
      <c r="M35" s="24">
        <f t="shared" si="1"/>
        <v>29820</v>
      </c>
      <c r="N35" s="24">
        <f t="shared" si="2"/>
        <v>15960</v>
      </c>
    </row>
    <row r="36" spans="1:14" s="21" customFormat="1" ht="30" customHeight="1" x14ac:dyDescent="0.25">
      <c r="A36" s="50" t="s">
        <v>108</v>
      </c>
      <c r="B36" s="63">
        <v>15</v>
      </c>
      <c r="C36" s="63">
        <v>34</v>
      </c>
      <c r="D36" s="66" t="s">
        <v>78</v>
      </c>
      <c r="E36" s="52" t="s">
        <v>31</v>
      </c>
      <c r="F36" s="48" t="s">
        <v>182</v>
      </c>
      <c r="G36" s="48" t="s">
        <v>220</v>
      </c>
      <c r="H36" s="54" t="s">
        <v>150</v>
      </c>
      <c r="I36" s="49">
        <v>8.67</v>
      </c>
      <c r="J36" s="23">
        <f>Reitoria!J37+ESAG!J37+CEAD!J37+CEART!J37+FAED!J37+CEFID!J37+MUSEU!J37+CCT!J37+CAV!J37+CEO!J37+CERES!J37+CEPLAN!J37+CESFI!J37+CEAVI!J37</f>
        <v>130</v>
      </c>
      <c r="K36" s="31">
        <f>(Reitoria!J37-Reitoria!K37)+(ESAG!J37-ESAG!K37)+(CEAD!J37-CEAD!K37)+(CEART!J37-CEART!K37)+(FAED!J37-FAED!K37)+(CEFID!J37-CEFID!K37)+(MUSEU!J37-MUSEU!K37)+(CCT!J37-CCT!K37)+(CAV!J37-CAV!K37)+(CEO!J37-CEO!K37)+(CERES!J37-CERES!K37)+(CEPLAN!J37-CEPLAN!K37)+(CESFI!J37-CESFI!K37)+(CEAVI!J37-CEAVI!K37)</f>
        <v>65</v>
      </c>
      <c r="L36" s="37">
        <f t="shared" si="0"/>
        <v>65</v>
      </c>
      <c r="M36" s="24">
        <f t="shared" si="1"/>
        <v>1127.0999999999999</v>
      </c>
      <c r="N36" s="24">
        <f t="shared" si="2"/>
        <v>563.54999999999995</v>
      </c>
    </row>
    <row r="37" spans="1:14" s="21" customFormat="1" ht="30" customHeight="1" x14ac:dyDescent="0.25">
      <c r="A37" s="90" t="s">
        <v>113</v>
      </c>
      <c r="B37" s="91">
        <v>16</v>
      </c>
      <c r="C37" s="63">
        <v>35</v>
      </c>
      <c r="D37" s="53" t="s">
        <v>79</v>
      </c>
      <c r="E37" s="52" t="s">
        <v>31</v>
      </c>
      <c r="F37" s="48" t="s">
        <v>182</v>
      </c>
      <c r="G37" s="48" t="s">
        <v>221</v>
      </c>
      <c r="H37" s="54" t="s">
        <v>151</v>
      </c>
      <c r="I37" s="49">
        <v>137.66</v>
      </c>
      <c r="J37" s="23">
        <f>Reitoria!J38+ESAG!J38+CEAD!J38+CEART!J38+FAED!J38+CEFID!J38+MUSEU!J38+CCT!J38+CAV!J38+CEO!J38+CERES!J38+CEPLAN!J38+CESFI!J38+CEAVI!J38</f>
        <v>74</v>
      </c>
      <c r="K37" s="31">
        <f>(Reitoria!J38-Reitoria!K38)+(ESAG!J38-ESAG!K38)+(CEAD!J38-CEAD!K38)+(CEART!J38-CEART!K38)+(FAED!J38-FAED!K38)+(CEFID!J38-CEFID!K38)+(MUSEU!J38-MUSEU!K38)+(CCT!J38-CCT!K38)+(CAV!J38-CAV!K38)+(CEO!J38-CEO!K38)+(CERES!J38-CERES!K38)+(CEPLAN!J38-CEPLAN!K38)+(CESFI!J38-CESFI!K38)+(CEAVI!J38-CEAVI!K38)</f>
        <v>32</v>
      </c>
      <c r="L37" s="37">
        <f t="shared" si="0"/>
        <v>42</v>
      </c>
      <c r="M37" s="24">
        <f t="shared" si="1"/>
        <v>10186.84</v>
      </c>
      <c r="N37" s="24">
        <f t="shared" si="2"/>
        <v>4405.12</v>
      </c>
    </row>
    <row r="38" spans="1:14" s="21" customFormat="1" ht="30" customHeight="1" x14ac:dyDescent="0.25">
      <c r="A38" s="90"/>
      <c r="B38" s="91"/>
      <c r="C38" s="63">
        <v>36</v>
      </c>
      <c r="D38" s="53" t="s">
        <v>80</v>
      </c>
      <c r="E38" s="55" t="s">
        <v>31</v>
      </c>
      <c r="F38" s="48" t="s">
        <v>182</v>
      </c>
      <c r="G38" s="48" t="s">
        <v>222</v>
      </c>
      <c r="H38" s="54" t="s">
        <v>152</v>
      </c>
      <c r="I38" s="49">
        <v>88.81</v>
      </c>
      <c r="J38" s="23">
        <f>Reitoria!J39+ESAG!J39+CEAD!J39+CEART!J39+FAED!J39+CEFID!J39+MUSEU!J39+CCT!J39+CAV!J39+CEO!J39+CERES!J39+CEPLAN!J39+CESFI!J39+CEAVI!J39</f>
        <v>1</v>
      </c>
      <c r="K38" s="31">
        <f>(Reitoria!J39-Reitoria!K39)+(ESAG!J39-ESAG!K39)+(CEAD!J39-CEAD!K39)+(CEART!J39-CEART!K39)+(FAED!J39-FAED!K39)+(CEFID!J39-CEFID!K39)+(MUSEU!J39-MUSEU!K39)+(CCT!J39-CCT!K39)+(CAV!J39-CAV!K39)+(CEO!J39-CEO!K39)+(CERES!J39-CERES!K39)+(CEPLAN!J39-CEPLAN!K39)+(CESFI!J39-CESFI!K39)+(CEAVI!J39-CEAVI!K39)</f>
        <v>1</v>
      </c>
      <c r="L38" s="37">
        <f t="shared" si="0"/>
        <v>0</v>
      </c>
      <c r="M38" s="24">
        <f t="shared" si="1"/>
        <v>88.81</v>
      </c>
      <c r="N38" s="24">
        <f t="shared" si="2"/>
        <v>88.81</v>
      </c>
    </row>
    <row r="39" spans="1:14" s="21" customFormat="1" ht="30" customHeight="1" x14ac:dyDescent="0.25">
      <c r="A39" s="90"/>
      <c r="B39" s="93"/>
      <c r="C39" s="63">
        <v>37</v>
      </c>
      <c r="D39" s="53" t="s">
        <v>81</v>
      </c>
      <c r="E39" s="55" t="s">
        <v>31</v>
      </c>
      <c r="F39" s="48" t="s">
        <v>183</v>
      </c>
      <c r="G39" s="48" t="s">
        <v>223</v>
      </c>
      <c r="H39" s="54" t="s">
        <v>153</v>
      </c>
      <c r="I39" s="49">
        <v>62.17</v>
      </c>
      <c r="J39" s="23">
        <f>Reitoria!J40+ESAG!J40+CEAD!J40+CEART!J40+FAED!J40+CEFID!J40+MUSEU!J40+CCT!J40+CAV!J40+CEO!J40+CERES!J40+CEPLAN!J40+CESFI!J40+CEAVI!J40</f>
        <v>3</v>
      </c>
      <c r="K39" s="31">
        <f>(Reitoria!J40-Reitoria!K40)+(ESAG!J40-ESAG!K40)+(CEAD!J40-CEAD!K40)+(CEART!J40-CEART!K40)+(FAED!J40-FAED!K40)+(CEFID!J40-CEFID!K40)+(MUSEU!J40-MUSEU!K40)+(CCT!J40-CCT!K40)+(CAV!J40-CAV!K40)+(CEO!J40-CEO!K40)+(CERES!J40-CERES!K40)+(CEPLAN!J40-CEPLAN!K40)+(CESFI!J40-CESFI!K40)+(CEAVI!J40-CEAVI!K40)</f>
        <v>3</v>
      </c>
      <c r="L39" s="37">
        <f t="shared" si="0"/>
        <v>0</v>
      </c>
      <c r="M39" s="24">
        <f t="shared" si="1"/>
        <v>186.51</v>
      </c>
      <c r="N39" s="24">
        <f t="shared" si="2"/>
        <v>186.51</v>
      </c>
    </row>
    <row r="40" spans="1:14" s="21" customFormat="1" ht="30" customHeight="1" x14ac:dyDescent="0.25">
      <c r="A40" s="90"/>
      <c r="B40" s="93"/>
      <c r="C40" s="63">
        <v>38</v>
      </c>
      <c r="D40" s="51" t="s">
        <v>82</v>
      </c>
      <c r="E40" s="52" t="s">
        <v>31</v>
      </c>
      <c r="F40" s="48" t="s">
        <v>183</v>
      </c>
      <c r="G40" s="48" t="s">
        <v>223</v>
      </c>
      <c r="H40" s="54" t="s">
        <v>154</v>
      </c>
      <c r="I40" s="49">
        <v>58</v>
      </c>
      <c r="J40" s="23">
        <f>Reitoria!J41+ESAG!J41+CEAD!J41+CEART!J41+FAED!J41+CEFID!J41+MUSEU!J41+CCT!J41+CAV!J41+CEO!J41+CERES!J41+CEPLAN!J41+CESFI!J41+CEAVI!J41</f>
        <v>6</v>
      </c>
      <c r="K40" s="31">
        <f>(Reitoria!J41-Reitoria!K41)+(ESAG!J41-ESAG!K41)+(CEAD!J41-CEAD!K41)+(CEART!J41-CEART!K41)+(FAED!J41-FAED!K41)+(CEFID!J41-CEFID!K41)+(MUSEU!J41-MUSEU!K41)+(CCT!J41-CCT!K41)+(CAV!J41-CAV!K41)+(CEO!J41-CEO!K41)+(CERES!J41-CERES!K41)+(CEPLAN!J41-CEPLAN!K41)+(CESFI!J41-CESFI!K41)+(CEAVI!J41-CEAVI!K41)</f>
        <v>0</v>
      </c>
      <c r="L40" s="37">
        <f t="shared" si="0"/>
        <v>6</v>
      </c>
      <c r="M40" s="24">
        <f t="shared" si="1"/>
        <v>348</v>
      </c>
      <c r="N40" s="24">
        <f t="shared" si="2"/>
        <v>0</v>
      </c>
    </row>
    <row r="41" spans="1:14" s="21" customFormat="1" ht="30" customHeight="1" x14ac:dyDescent="0.25">
      <c r="A41" s="90"/>
      <c r="B41" s="93"/>
      <c r="C41" s="63">
        <v>39</v>
      </c>
      <c r="D41" s="51" t="s">
        <v>83</v>
      </c>
      <c r="E41" s="55" t="s">
        <v>31</v>
      </c>
      <c r="F41" s="48" t="s">
        <v>182</v>
      </c>
      <c r="G41" s="48" t="s">
        <v>224</v>
      </c>
      <c r="H41" s="54" t="s">
        <v>155</v>
      </c>
      <c r="I41" s="49">
        <v>149.58000000000001</v>
      </c>
      <c r="J41" s="23">
        <f>Reitoria!J42+ESAG!J42+CEAD!J42+CEART!J42+FAED!J42+CEFID!J42+MUSEU!J42+CCT!J42+CAV!J42+CEO!J42+CERES!J42+CEPLAN!J42+CESFI!J42+CEAVI!J42</f>
        <v>62</v>
      </c>
      <c r="K41" s="31">
        <f>(Reitoria!J42-Reitoria!K42)+(ESAG!J42-ESAG!K42)+(CEAD!J42-CEAD!K42)+(CEART!J42-CEART!K42)+(FAED!J42-FAED!K42)+(CEFID!J42-CEFID!K42)+(MUSEU!J42-MUSEU!K42)+(CCT!J42-CCT!K42)+(CAV!J42-CAV!K42)+(CEO!J42-CEO!K42)+(CERES!J42-CERES!K42)+(CEPLAN!J42-CEPLAN!K42)+(CESFI!J42-CESFI!K42)+(CEAVI!J42-CEAVI!K42)</f>
        <v>47</v>
      </c>
      <c r="L41" s="37">
        <f t="shared" si="0"/>
        <v>15</v>
      </c>
      <c r="M41" s="24">
        <f t="shared" si="1"/>
        <v>9273.9600000000009</v>
      </c>
      <c r="N41" s="24">
        <f t="shared" si="2"/>
        <v>7030.26</v>
      </c>
    </row>
    <row r="42" spans="1:14" s="21" customFormat="1" ht="30" customHeight="1" x14ac:dyDescent="0.25">
      <c r="A42" s="50" t="s">
        <v>113</v>
      </c>
      <c r="B42" s="63">
        <v>17</v>
      </c>
      <c r="C42" s="63">
        <v>40</v>
      </c>
      <c r="D42" s="68" t="s">
        <v>84</v>
      </c>
      <c r="E42" s="55" t="s">
        <v>31</v>
      </c>
      <c r="F42" s="48" t="s">
        <v>183</v>
      </c>
      <c r="G42" s="48" t="s">
        <v>223</v>
      </c>
      <c r="H42" s="54" t="s">
        <v>156</v>
      </c>
      <c r="I42" s="49">
        <v>67.260000000000005</v>
      </c>
      <c r="J42" s="23">
        <f>Reitoria!J43+ESAG!J43+CEAD!J43+CEART!J43+FAED!J43+CEFID!J43+MUSEU!J43+CCT!J43+CAV!J43+CEO!J43+CERES!J43+CEPLAN!J43+CESFI!J43+CEAVI!J43</f>
        <v>5</v>
      </c>
      <c r="K42" s="31">
        <f>(Reitoria!J43-Reitoria!K43)+(ESAG!J43-ESAG!K43)+(CEAD!J43-CEAD!K43)+(CEART!J43-CEART!K43)+(FAED!J43-FAED!K43)+(CEFID!J43-CEFID!K43)+(MUSEU!J43-MUSEU!K43)+(CCT!J43-CCT!K43)+(CAV!J43-CAV!K43)+(CEO!J43-CEO!K43)+(CERES!J43-CERES!K43)+(CEPLAN!J43-CEPLAN!K43)+(CESFI!J43-CESFI!K43)+(CEAVI!J43-CEAVI!K43)</f>
        <v>5</v>
      </c>
      <c r="L42" s="37">
        <f t="shared" si="0"/>
        <v>0</v>
      </c>
      <c r="M42" s="24">
        <f t="shared" si="1"/>
        <v>336.3</v>
      </c>
      <c r="N42" s="24">
        <f t="shared" si="2"/>
        <v>336.3</v>
      </c>
    </row>
    <row r="43" spans="1:14" s="21" customFormat="1" ht="30" customHeight="1" x14ac:dyDescent="0.25">
      <c r="A43" s="90" t="s">
        <v>113</v>
      </c>
      <c r="B43" s="91">
        <v>18</v>
      </c>
      <c r="C43" s="63">
        <v>41</v>
      </c>
      <c r="D43" s="53" t="s">
        <v>85</v>
      </c>
      <c r="E43" s="52" t="s">
        <v>31</v>
      </c>
      <c r="F43" s="48" t="s">
        <v>182</v>
      </c>
      <c r="G43" s="48" t="s">
        <v>225</v>
      </c>
      <c r="H43" s="54" t="s">
        <v>157</v>
      </c>
      <c r="I43" s="49">
        <v>9.99</v>
      </c>
      <c r="J43" s="23">
        <f>Reitoria!J44+ESAG!J44+CEAD!J44+CEART!J44+FAED!J44+CEFID!J44+MUSEU!J44+CCT!J44+CAV!J44+CEO!J44+CERES!J44+CEPLAN!J44+CESFI!J44+CEAVI!J44</f>
        <v>131</v>
      </c>
      <c r="K43" s="31">
        <f>(Reitoria!J44-Reitoria!K44)+(ESAG!J44-ESAG!K44)+(CEAD!J44-CEAD!K44)+(CEART!J44-CEART!K44)+(FAED!J44-FAED!K44)+(CEFID!J44-CEFID!K44)+(MUSEU!J44-MUSEU!K44)+(CCT!J44-CCT!K44)+(CAV!J44-CAV!K44)+(CEO!J44-CEO!K44)+(CERES!J44-CERES!K44)+(CEPLAN!J44-CEPLAN!K44)+(CESFI!J44-CESFI!K44)+(CEAVI!J44-CEAVI!K44)</f>
        <v>61</v>
      </c>
      <c r="L43" s="37">
        <f t="shared" si="0"/>
        <v>70</v>
      </c>
      <c r="M43" s="24">
        <f t="shared" si="1"/>
        <v>1308.69</v>
      </c>
      <c r="N43" s="24">
        <f t="shared" si="2"/>
        <v>609.39</v>
      </c>
    </row>
    <row r="44" spans="1:14" s="21" customFormat="1" ht="30" customHeight="1" x14ac:dyDescent="0.25">
      <c r="A44" s="90"/>
      <c r="B44" s="92"/>
      <c r="C44" s="63">
        <v>42</v>
      </c>
      <c r="D44" s="53" t="s">
        <v>86</v>
      </c>
      <c r="E44" s="52" t="s">
        <v>31</v>
      </c>
      <c r="F44" s="48" t="s">
        <v>182</v>
      </c>
      <c r="G44" s="48" t="s">
        <v>226</v>
      </c>
      <c r="H44" s="54" t="s">
        <v>158</v>
      </c>
      <c r="I44" s="49">
        <v>9.99</v>
      </c>
      <c r="J44" s="23">
        <f>Reitoria!J45+ESAG!J45+CEAD!J45+CEART!J45+FAED!J45+CEFID!J45+MUSEU!J45+CCT!J45+CAV!J45+CEO!J45+CERES!J45+CEPLAN!J45+CESFI!J45+CEAVI!J45</f>
        <v>146</v>
      </c>
      <c r="K44" s="31">
        <f>(Reitoria!J45-Reitoria!K45)+(ESAG!J45-ESAG!K45)+(CEAD!J45-CEAD!K45)+(CEART!J45-CEART!K45)+(FAED!J45-FAED!K45)+(CEFID!J45-CEFID!K45)+(MUSEU!J45-MUSEU!K45)+(CCT!J45-CCT!K45)+(CAV!J45-CAV!K45)+(CEO!J45-CEO!K45)+(CERES!J45-CERES!K45)+(CEPLAN!J45-CEPLAN!K45)+(CESFI!J45-CESFI!K45)+(CEAVI!J45-CEAVI!K45)</f>
        <v>66</v>
      </c>
      <c r="L44" s="37">
        <f t="shared" si="0"/>
        <v>80</v>
      </c>
      <c r="M44" s="24">
        <f t="shared" si="1"/>
        <v>1458.54</v>
      </c>
      <c r="N44" s="24">
        <f t="shared" si="2"/>
        <v>659.34</v>
      </c>
    </row>
    <row r="45" spans="1:14" s="21" customFormat="1" ht="30" customHeight="1" x14ac:dyDescent="0.25">
      <c r="A45" s="90"/>
      <c r="B45" s="92"/>
      <c r="C45" s="63">
        <v>43</v>
      </c>
      <c r="D45" s="53" t="s">
        <v>87</v>
      </c>
      <c r="E45" s="52" t="s">
        <v>31</v>
      </c>
      <c r="F45" s="48" t="s">
        <v>182</v>
      </c>
      <c r="G45" s="48" t="s">
        <v>227</v>
      </c>
      <c r="H45" s="54" t="s">
        <v>159</v>
      </c>
      <c r="I45" s="49">
        <v>40.01</v>
      </c>
      <c r="J45" s="23">
        <f>Reitoria!J46+ESAG!J46+CEAD!J46+CEART!J46+FAED!J46+CEFID!J46+MUSEU!J46+CCT!J46+CAV!J46+CEO!J46+CERES!J46+CEPLAN!J46+CESFI!J46+CEAVI!J46</f>
        <v>283</v>
      </c>
      <c r="K45" s="31">
        <f>(Reitoria!J46-Reitoria!K46)+(ESAG!J46-ESAG!K46)+(CEAD!J46-CEAD!K46)+(CEART!J46-CEART!K46)+(FAED!J46-FAED!K46)+(CEFID!J46-CEFID!K46)+(MUSEU!J46-MUSEU!K46)+(CCT!J46-CCT!K46)+(CAV!J46-CAV!K46)+(CEO!J46-CEO!K46)+(CERES!J46-CERES!K46)+(CEPLAN!J46-CEPLAN!K46)+(CESFI!J46-CESFI!K46)+(CEAVI!J46-CEAVI!K46)</f>
        <v>101</v>
      </c>
      <c r="L45" s="37">
        <f t="shared" si="0"/>
        <v>182</v>
      </c>
      <c r="M45" s="24">
        <f t="shared" si="1"/>
        <v>11322.83</v>
      </c>
      <c r="N45" s="24">
        <f t="shared" si="2"/>
        <v>4041.0099999999998</v>
      </c>
    </row>
    <row r="46" spans="1:14" s="21" customFormat="1" ht="30" customHeight="1" x14ac:dyDescent="0.25">
      <c r="A46" s="90"/>
      <c r="B46" s="94"/>
      <c r="C46" s="63">
        <v>44</v>
      </c>
      <c r="D46" s="51" t="s">
        <v>88</v>
      </c>
      <c r="E46" s="55" t="s">
        <v>31</v>
      </c>
      <c r="F46" s="48" t="s">
        <v>182</v>
      </c>
      <c r="G46" s="48" t="s">
        <v>228</v>
      </c>
      <c r="H46" s="54" t="s">
        <v>160</v>
      </c>
      <c r="I46" s="49">
        <v>0.35</v>
      </c>
      <c r="J46" s="23">
        <f>Reitoria!J47+ESAG!J47+CEAD!J47+CEART!J47+FAED!J47+CEFID!J47+MUSEU!J47+CCT!J47+CAV!J47+CEO!J47+CERES!J47+CEPLAN!J47+CESFI!J47+CEAVI!J47</f>
        <v>20</v>
      </c>
      <c r="K46" s="31">
        <f>(Reitoria!J47-Reitoria!K47)+(ESAG!J47-ESAG!K47)+(CEAD!J47-CEAD!K47)+(CEART!J47-CEART!K47)+(FAED!J47-FAED!K47)+(CEFID!J47-CEFID!K47)+(MUSEU!J47-MUSEU!K47)+(CCT!J47-CCT!K47)+(CAV!J47-CAV!K47)+(CEO!J47-CEO!K47)+(CERES!J47-CERES!K47)+(CEPLAN!J47-CEPLAN!K47)+(CESFI!J47-CESFI!K47)+(CEAVI!J47-CEAVI!K47)</f>
        <v>0</v>
      </c>
      <c r="L46" s="37">
        <f t="shared" si="0"/>
        <v>20</v>
      </c>
      <c r="M46" s="24">
        <f t="shared" si="1"/>
        <v>7</v>
      </c>
      <c r="N46" s="24">
        <f t="shared" si="2"/>
        <v>0</v>
      </c>
    </row>
    <row r="47" spans="1:14" s="21" customFormat="1" ht="30" customHeight="1" x14ac:dyDescent="0.25">
      <c r="A47" s="50" t="s">
        <v>109</v>
      </c>
      <c r="B47" s="63">
        <v>19</v>
      </c>
      <c r="C47" s="63">
        <v>45</v>
      </c>
      <c r="D47" s="53" t="s">
        <v>89</v>
      </c>
      <c r="E47" s="52" t="s">
        <v>31</v>
      </c>
      <c r="F47" s="48" t="s">
        <v>187</v>
      </c>
      <c r="G47" s="48" t="s">
        <v>202</v>
      </c>
      <c r="H47" s="54" t="s">
        <v>161</v>
      </c>
      <c r="I47" s="49">
        <v>137.29</v>
      </c>
      <c r="J47" s="23">
        <f>Reitoria!J48+ESAG!J48+CEAD!J48+CEART!J48+FAED!J48+CEFID!J48+MUSEU!J48+CCT!J48+CAV!J48+CEO!J48+CERES!J48+CEPLAN!J48+CESFI!J48+CEAVI!J48</f>
        <v>61</v>
      </c>
      <c r="K47" s="31">
        <f>(Reitoria!J48-Reitoria!K48)+(ESAG!J48-ESAG!K48)+(CEAD!J48-CEAD!K48)+(CEART!J48-CEART!K48)+(FAED!J48-FAED!K48)+(CEFID!J48-CEFID!K48)+(MUSEU!J48-MUSEU!K48)+(CCT!J48-CCT!K48)+(CAV!J48-CAV!K48)+(CEO!J48-CEO!K48)+(CERES!J48-CERES!K48)+(CEPLAN!J48-CEPLAN!K48)+(CESFI!J48-CESFI!K48)+(CEAVI!J48-CEAVI!K48)</f>
        <v>23</v>
      </c>
      <c r="L47" s="37">
        <f t="shared" si="0"/>
        <v>38</v>
      </c>
      <c r="M47" s="24">
        <f t="shared" si="1"/>
        <v>8374.6899999999987</v>
      </c>
      <c r="N47" s="24">
        <f t="shared" si="2"/>
        <v>3157.6699999999996</v>
      </c>
    </row>
    <row r="48" spans="1:14" s="21" customFormat="1" ht="30" customHeight="1" x14ac:dyDescent="0.25">
      <c r="A48" s="50" t="s">
        <v>109</v>
      </c>
      <c r="B48" s="63">
        <v>20</v>
      </c>
      <c r="C48" s="63">
        <v>46</v>
      </c>
      <c r="D48" s="53" t="s">
        <v>90</v>
      </c>
      <c r="E48" s="52" t="s">
        <v>31</v>
      </c>
      <c r="F48" s="48" t="s">
        <v>187</v>
      </c>
      <c r="G48" s="48" t="s">
        <v>229</v>
      </c>
      <c r="H48" s="54" t="s">
        <v>162</v>
      </c>
      <c r="I48" s="49">
        <v>192.4</v>
      </c>
      <c r="J48" s="23">
        <f>Reitoria!J49+ESAG!J49+CEAD!J49+CEART!J49+FAED!J49+CEFID!J49+MUSEU!J49+CCT!J49+CAV!J49+CEO!J49+CERES!J49+CEPLAN!J49+CESFI!J49+CEAVI!J49</f>
        <v>25</v>
      </c>
      <c r="K48" s="31">
        <f>(Reitoria!J49-Reitoria!K49)+(ESAG!J49-ESAG!K49)+(CEAD!J49-CEAD!K49)+(CEART!J49-CEART!K49)+(FAED!J49-FAED!K49)+(CEFID!J49-CEFID!K49)+(MUSEU!J49-MUSEU!K49)+(CCT!J49-CCT!K49)+(CAV!J49-CAV!K49)+(CEO!J49-CEO!K49)+(CERES!J49-CERES!K49)+(CEPLAN!J49-CEPLAN!K49)+(CESFI!J49-CESFI!K49)+(CEAVI!J49-CEAVI!K49)</f>
        <v>14</v>
      </c>
      <c r="L48" s="37">
        <f t="shared" si="0"/>
        <v>11</v>
      </c>
      <c r="M48" s="24">
        <f t="shared" si="1"/>
        <v>4810</v>
      </c>
      <c r="N48" s="24">
        <f t="shared" si="2"/>
        <v>2693.6</v>
      </c>
    </row>
    <row r="49" spans="1:14" s="21" customFormat="1" ht="30" customHeight="1" x14ac:dyDescent="0.25">
      <c r="A49" s="50" t="s">
        <v>108</v>
      </c>
      <c r="B49" s="63">
        <v>21</v>
      </c>
      <c r="C49" s="63">
        <v>47</v>
      </c>
      <c r="D49" s="51" t="s">
        <v>91</v>
      </c>
      <c r="E49" s="52" t="s">
        <v>31</v>
      </c>
      <c r="F49" s="48" t="s">
        <v>183</v>
      </c>
      <c r="G49" s="48" t="s">
        <v>215</v>
      </c>
      <c r="H49" s="54" t="s">
        <v>163</v>
      </c>
      <c r="I49" s="49">
        <v>245.27</v>
      </c>
      <c r="J49" s="23">
        <f>Reitoria!J50+ESAG!J50+CEAD!J50+CEART!J50+FAED!J50+CEFID!J50+MUSEU!J50+CCT!J50+CAV!J50+CEO!J50+CERES!J50+CEPLAN!J50+CESFI!J50+CEAVI!J50</f>
        <v>60</v>
      </c>
      <c r="K49" s="31">
        <f>(Reitoria!J50-Reitoria!K50)+(ESAG!J50-ESAG!K50)+(CEAD!J50-CEAD!K50)+(CEART!J50-CEART!K50)+(FAED!J50-FAED!K50)+(CEFID!J50-CEFID!K50)+(MUSEU!J50-MUSEU!K50)+(CCT!J50-CCT!K50)+(CAV!J50-CAV!K50)+(CEO!J50-CEO!K50)+(CERES!J50-CERES!K50)+(CEPLAN!J50-CEPLAN!K50)+(CESFI!J50-CESFI!K50)+(CEAVI!J50-CEAVI!K50)</f>
        <v>5</v>
      </c>
      <c r="L49" s="37">
        <f t="shared" si="0"/>
        <v>55</v>
      </c>
      <c r="M49" s="24">
        <f t="shared" si="1"/>
        <v>14716.2</v>
      </c>
      <c r="N49" s="24">
        <f t="shared" si="2"/>
        <v>1226.3500000000001</v>
      </c>
    </row>
    <row r="50" spans="1:14" s="21" customFormat="1" ht="30" customHeight="1" x14ac:dyDescent="0.25">
      <c r="A50" s="50" t="s">
        <v>109</v>
      </c>
      <c r="B50" s="63">
        <v>22</v>
      </c>
      <c r="C50" s="63">
        <v>48</v>
      </c>
      <c r="D50" s="51" t="s">
        <v>92</v>
      </c>
      <c r="E50" s="52" t="s">
        <v>31</v>
      </c>
      <c r="F50" s="48" t="s">
        <v>183</v>
      </c>
      <c r="G50" s="48" t="s">
        <v>230</v>
      </c>
      <c r="H50" s="54" t="s">
        <v>164</v>
      </c>
      <c r="I50" s="49">
        <v>79.83</v>
      </c>
      <c r="J50" s="23">
        <f>Reitoria!J51+ESAG!J51+CEAD!J51+CEART!J51+FAED!J51+CEFID!J51+MUSEU!J51+CCT!J51+CAV!J51+CEO!J51+CERES!J51+CEPLAN!J51+CESFI!J51+CEAVI!J51</f>
        <v>61</v>
      </c>
      <c r="K50" s="31">
        <f>(Reitoria!J51-Reitoria!K51)+(ESAG!J51-ESAG!K51)+(CEAD!J51-CEAD!K51)+(CEART!J51-CEART!K51)+(FAED!J51-FAED!K51)+(CEFID!J51-CEFID!K51)+(MUSEU!J51-MUSEU!K51)+(CCT!J51-CCT!K51)+(CAV!J51-CAV!K51)+(CEO!J51-CEO!K51)+(CERES!J51-CERES!K51)+(CEPLAN!J51-CEPLAN!K51)+(CESFI!J51-CESFI!K51)+(CEAVI!J51-CEAVI!K51)</f>
        <v>42</v>
      </c>
      <c r="L50" s="37">
        <f t="shared" si="0"/>
        <v>19</v>
      </c>
      <c r="M50" s="24">
        <f t="shared" si="1"/>
        <v>4869.63</v>
      </c>
      <c r="N50" s="24">
        <f t="shared" si="2"/>
        <v>3352.86</v>
      </c>
    </row>
    <row r="51" spans="1:14" s="21" customFormat="1" ht="30" customHeight="1" x14ac:dyDescent="0.25">
      <c r="A51" s="90" t="s">
        <v>114</v>
      </c>
      <c r="B51" s="91">
        <v>23</v>
      </c>
      <c r="C51" s="63">
        <v>49</v>
      </c>
      <c r="D51" s="56" t="s">
        <v>93</v>
      </c>
      <c r="E51" s="52" t="s">
        <v>31</v>
      </c>
      <c r="F51" s="48" t="s">
        <v>183</v>
      </c>
      <c r="G51" s="48" t="s">
        <v>231</v>
      </c>
      <c r="H51" s="54" t="s">
        <v>165</v>
      </c>
      <c r="I51" s="49">
        <v>390</v>
      </c>
      <c r="J51" s="23">
        <f>Reitoria!J52+ESAG!J52+CEAD!J52+CEART!J52+FAED!J52+CEFID!J52+MUSEU!J52+CCT!J52+CAV!J52+CEO!J52+CERES!J52+CEPLAN!J52+CESFI!J52+CEAVI!J52</f>
        <v>5</v>
      </c>
      <c r="K51" s="31">
        <f>(Reitoria!J52-Reitoria!K52)+(ESAG!J52-ESAG!K52)+(CEAD!J52-CEAD!K52)+(CEART!J52-CEART!K52)+(FAED!J52-FAED!K52)+(CEFID!J52-CEFID!K52)+(MUSEU!J52-MUSEU!K52)+(CCT!J52-CCT!K52)+(CAV!J52-CAV!K52)+(CEO!J52-CEO!K52)+(CERES!J52-CERES!K52)+(CEPLAN!J52-CEPLAN!K52)+(CESFI!J52-CESFI!K52)+(CEAVI!J52-CEAVI!K52)</f>
        <v>0</v>
      </c>
      <c r="L51" s="37">
        <f t="shared" si="0"/>
        <v>5</v>
      </c>
      <c r="M51" s="24">
        <f t="shared" si="1"/>
        <v>1950</v>
      </c>
      <c r="N51" s="24">
        <f t="shared" si="2"/>
        <v>0</v>
      </c>
    </row>
    <row r="52" spans="1:14" s="21" customFormat="1" ht="30" customHeight="1" x14ac:dyDescent="0.25">
      <c r="A52" s="90"/>
      <c r="B52" s="92"/>
      <c r="C52" s="63">
        <v>50</v>
      </c>
      <c r="D52" s="56" t="s">
        <v>94</v>
      </c>
      <c r="E52" s="52" t="s">
        <v>31</v>
      </c>
      <c r="F52" s="48" t="s">
        <v>183</v>
      </c>
      <c r="G52" s="48" t="s">
        <v>232</v>
      </c>
      <c r="H52" s="54" t="s">
        <v>166</v>
      </c>
      <c r="I52" s="49">
        <v>404.2</v>
      </c>
      <c r="J52" s="23">
        <f>Reitoria!J53+ESAG!J53+CEAD!J53+CEART!J53+FAED!J53+CEFID!J53+MUSEU!J53+CCT!J53+CAV!J53+CEO!J53+CERES!J53+CEPLAN!J53+CESFI!J53+CEAVI!J53</f>
        <v>5</v>
      </c>
      <c r="K52" s="31">
        <f>(Reitoria!J53-Reitoria!K53)+(ESAG!J53-ESAG!K53)+(CEAD!J53-CEAD!K53)+(CEART!J53-CEART!K53)+(FAED!J53-FAED!K53)+(CEFID!J53-CEFID!K53)+(MUSEU!J53-MUSEU!K53)+(CCT!J53-CCT!K53)+(CAV!J53-CAV!K53)+(CEO!J53-CEO!K53)+(CERES!J53-CERES!K53)+(CEPLAN!J53-CEPLAN!K53)+(CESFI!J53-CESFI!K53)+(CEAVI!J53-CEAVI!K53)</f>
        <v>0</v>
      </c>
      <c r="L52" s="37">
        <f t="shared" si="0"/>
        <v>5</v>
      </c>
      <c r="M52" s="24">
        <f t="shared" si="1"/>
        <v>2021</v>
      </c>
      <c r="N52" s="24">
        <f t="shared" si="2"/>
        <v>0</v>
      </c>
    </row>
    <row r="53" spans="1:14" s="21" customFormat="1" ht="30" customHeight="1" x14ac:dyDescent="0.25">
      <c r="A53" s="90"/>
      <c r="B53" s="92"/>
      <c r="C53" s="63">
        <v>51</v>
      </c>
      <c r="D53" s="56" t="s">
        <v>95</v>
      </c>
      <c r="E53" s="52" t="s">
        <v>31</v>
      </c>
      <c r="F53" s="48" t="s">
        <v>183</v>
      </c>
      <c r="G53" s="48" t="s">
        <v>233</v>
      </c>
      <c r="H53" s="54" t="s">
        <v>167</v>
      </c>
      <c r="I53" s="49">
        <v>410</v>
      </c>
      <c r="J53" s="23">
        <f>Reitoria!J54+ESAG!J54+CEAD!J54+CEART!J54+FAED!J54+CEFID!J54+MUSEU!J54+CCT!J54+CAV!J54+CEO!J54+CERES!J54+CEPLAN!J54+CESFI!J54+CEAVI!J54</f>
        <v>5</v>
      </c>
      <c r="K53" s="31">
        <f>(Reitoria!J54-Reitoria!K54)+(ESAG!J54-ESAG!K54)+(CEAD!J54-CEAD!K54)+(CEART!J54-CEART!K54)+(FAED!J54-FAED!K54)+(CEFID!J54-CEFID!K54)+(MUSEU!J54-MUSEU!K54)+(CCT!J54-CCT!K54)+(CAV!J54-CAV!K54)+(CEO!J54-CEO!K54)+(CERES!J54-CERES!K54)+(CEPLAN!J54-CEPLAN!K54)+(CESFI!J54-CESFI!K54)+(CEAVI!J54-CEAVI!K54)</f>
        <v>0</v>
      </c>
      <c r="L53" s="37">
        <f t="shared" si="0"/>
        <v>5</v>
      </c>
      <c r="M53" s="24">
        <f t="shared" si="1"/>
        <v>2050</v>
      </c>
      <c r="N53" s="24">
        <f t="shared" si="2"/>
        <v>0</v>
      </c>
    </row>
    <row r="54" spans="1:14" s="21" customFormat="1" ht="30" customHeight="1" x14ac:dyDescent="0.25">
      <c r="A54" s="90"/>
      <c r="B54" s="92"/>
      <c r="C54" s="63">
        <v>52</v>
      </c>
      <c r="D54" s="56" t="s">
        <v>96</v>
      </c>
      <c r="E54" s="52" t="s">
        <v>31</v>
      </c>
      <c r="F54" s="48" t="s">
        <v>183</v>
      </c>
      <c r="G54" s="48" t="s">
        <v>234</v>
      </c>
      <c r="H54" s="54" t="s">
        <v>168</v>
      </c>
      <c r="I54" s="49">
        <v>393</v>
      </c>
      <c r="J54" s="23">
        <f>Reitoria!J55+ESAG!J55+CEAD!J55+CEART!J55+FAED!J55+CEFID!J55+MUSEU!J55+CCT!J55+CAV!J55+CEO!J55+CERES!J55+CEPLAN!J55+CESFI!J55+CEAVI!J55</f>
        <v>3</v>
      </c>
      <c r="K54" s="31">
        <f>(Reitoria!J55-Reitoria!K55)+(ESAG!J55-ESAG!K55)+(CEAD!J55-CEAD!K55)+(CEART!J55-CEART!K55)+(FAED!J55-FAED!K55)+(CEFID!J55-CEFID!K55)+(MUSEU!J55-MUSEU!K55)+(CCT!J55-CCT!K55)+(CAV!J55-CAV!K55)+(CEO!J55-CEO!K55)+(CERES!J55-CERES!K55)+(CEPLAN!J55-CEPLAN!K55)+(CESFI!J55-CESFI!K55)+(CEAVI!J55-CEAVI!K55)</f>
        <v>0</v>
      </c>
      <c r="L54" s="37">
        <f t="shared" si="0"/>
        <v>3</v>
      </c>
      <c r="M54" s="24">
        <f t="shared" si="1"/>
        <v>1179</v>
      </c>
      <c r="N54" s="24">
        <f t="shared" si="2"/>
        <v>0</v>
      </c>
    </row>
    <row r="55" spans="1:14" s="21" customFormat="1" ht="30" customHeight="1" x14ac:dyDescent="0.25">
      <c r="A55" s="90"/>
      <c r="B55" s="92"/>
      <c r="C55" s="63">
        <v>53</v>
      </c>
      <c r="D55" s="56" t="s">
        <v>97</v>
      </c>
      <c r="E55" s="52" t="s">
        <v>31</v>
      </c>
      <c r="F55" s="48" t="s">
        <v>183</v>
      </c>
      <c r="G55" s="48" t="s">
        <v>235</v>
      </c>
      <c r="H55" s="54" t="s">
        <v>169</v>
      </c>
      <c r="I55" s="49">
        <v>393</v>
      </c>
      <c r="J55" s="23">
        <f>Reitoria!J56+ESAG!J56+CEAD!J56+CEART!J56+FAED!J56+CEFID!J56+MUSEU!J56+CCT!J56+CAV!J56+CEO!J56+CERES!J56+CEPLAN!J56+CESFI!J56+CEAVI!J56</f>
        <v>4</v>
      </c>
      <c r="K55" s="31">
        <f>(Reitoria!J56-Reitoria!K56)+(ESAG!J56-ESAG!K56)+(CEAD!J56-CEAD!K56)+(CEART!J56-CEART!K56)+(FAED!J56-FAED!K56)+(CEFID!J56-CEFID!K56)+(MUSEU!J56-MUSEU!K56)+(CCT!J56-CCT!K56)+(CAV!J56-CAV!K56)+(CEO!J56-CEO!K56)+(CERES!J56-CERES!K56)+(CEPLAN!J56-CEPLAN!K56)+(CESFI!J56-CESFI!K56)+(CEAVI!J56-CEAVI!K56)</f>
        <v>1</v>
      </c>
      <c r="L55" s="37">
        <f t="shared" si="0"/>
        <v>3</v>
      </c>
      <c r="M55" s="24">
        <f t="shared" si="1"/>
        <v>1572</v>
      </c>
      <c r="N55" s="24">
        <f t="shared" si="2"/>
        <v>393</v>
      </c>
    </row>
    <row r="56" spans="1:14" s="21" customFormat="1" ht="30" customHeight="1" x14ac:dyDescent="0.25">
      <c r="A56" s="90"/>
      <c r="B56" s="92"/>
      <c r="C56" s="63">
        <v>54</v>
      </c>
      <c r="D56" s="56" t="s">
        <v>98</v>
      </c>
      <c r="E56" s="52" t="s">
        <v>31</v>
      </c>
      <c r="F56" s="48" t="s">
        <v>183</v>
      </c>
      <c r="G56" s="48" t="s">
        <v>236</v>
      </c>
      <c r="H56" s="54" t="s">
        <v>170</v>
      </c>
      <c r="I56" s="49">
        <v>392</v>
      </c>
      <c r="J56" s="23">
        <f>Reitoria!J57+ESAG!J57+CEAD!J57+CEART!J57+FAED!J57+CEFID!J57+MUSEU!J57+CCT!J57+CAV!J57+CEO!J57+CERES!J57+CEPLAN!J57+CESFI!J57+CEAVI!J57</f>
        <v>3</v>
      </c>
      <c r="K56" s="31">
        <f>(Reitoria!J57-Reitoria!K57)+(ESAG!J57-ESAG!K57)+(CEAD!J57-CEAD!K57)+(CEART!J57-CEART!K57)+(FAED!J57-FAED!K57)+(CEFID!J57-CEFID!K57)+(MUSEU!J57-MUSEU!K57)+(CCT!J57-CCT!K57)+(CAV!J57-CAV!K57)+(CEO!J57-CEO!K57)+(CERES!J57-CERES!K57)+(CEPLAN!J57-CEPLAN!K57)+(CESFI!J57-CESFI!K57)+(CEAVI!J57-CEAVI!K57)</f>
        <v>0</v>
      </c>
      <c r="L56" s="37">
        <f t="shared" si="0"/>
        <v>3</v>
      </c>
      <c r="M56" s="24">
        <f t="shared" si="1"/>
        <v>1176</v>
      </c>
      <c r="N56" s="24">
        <f t="shared" si="2"/>
        <v>0</v>
      </c>
    </row>
    <row r="57" spans="1:14" s="21" customFormat="1" ht="30" customHeight="1" x14ac:dyDescent="0.25">
      <c r="A57" s="90"/>
      <c r="B57" s="92"/>
      <c r="C57" s="63">
        <v>55</v>
      </c>
      <c r="D57" s="56" t="s">
        <v>99</v>
      </c>
      <c r="E57" s="52" t="s">
        <v>31</v>
      </c>
      <c r="F57" s="48" t="s">
        <v>183</v>
      </c>
      <c r="G57" s="48" t="s">
        <v>237</v>
      </c>
      <c r="H57" s="54" t="s">
        <v>171</v>
      </c>
      <c r="I57" s="49">
        <v>392</v>
      </c>
      <c r="J57" s="23">
        <f>Reitoria!J58+ESAG!J58+CEAD!J58+CEART!J58+FAED!J58+CEFID!J58+MUSEU!J58+CCT!J58+CAV!J58+CEO!J58+CERES!J58+CEPLAN!J58+CESFI!J58+CEAVI!J58</f>
        <v>4</v>
      </c>
      <c r="K57" s="31">
        <f>(Reitoria!J58-Reitoria!K58)+(ESAG!J58-ESAG!K58)+(CEAD!J58-CEAD!K58)+(CEART!J58-CEART!K58)+(FAED!J58-FAED!K58)+(CEFID!J58-CEFID!K58)+(MUSEU!J58-MUSEU!K58)+(CCT!J58-CCT!K58)+(CAV!J58-CAV!K58)+(CEO!J58-CEO!K58)+(CERES!J58-CERES!K58)+(CEPLAN!J58-CEPLAN!K58)+(CESFI!J58-CESFI!K58)+(CEAVI!J58-CEAVI!K58)</f>
        <v>0</v>
      </c>
      <c r="L57" s="37">
        <f t="shared" si="0"/>
        <v>4</v>
      </c>
      <c r="M57" s="24">
        <f t="shared" si="1"/>
        <v>1568</v>
      </c>
      <c r="N57" s="24">
        <f t="shared" si="2"/>
        <v>0</v>
      </c>
    </row>
    <row r="58" spans="1:14" s="21" customFormat="1" ht="30" customHeight="1" x14ac:dyDescent="0.25">
      <c r="A58" s="90"/>
      <c r="B58" s="92"/>
      <c r="C58" s="63">
        <v>56</v>
      </c>
      <c r="D58" s="56" t="s">
        <v>100</v>
      </c>
      <c r="E58" s="52" t="s">
        <v>31</v>
      </c>
      <c r="F58" s="48" t="s">
        <v>183</v>
      </c>
      <c r="G58" s="48" t="s">
        <v>238</v>
      </c>
      <c r="H58" s="54" t="s">
        <v>172</v>
      </c>
      <c r="I58" s="49">
        <v>392</v>
      </c>
      <c r="J58" s="23">
        <f>Reitoria!J59+ESAG!J59+CEAD!J59+CEART!J59+FAED!J59+CEFID!J59+MUSEU!J59+CCT!J59+CAV!J59+CEO!J59+CERES!J59+CEPLAN!J59+CESFI!J59+CEAVI!J59</f>
        <v>3</v>
      </c>
      <c r="K58" s="31">
        <f>(Reitoria!J59-Reitoria!K59)+(ESAG!J59-ESAG!K59)+(CEAD!J59-CEAD!K59)+(CEART!J59-CEART!K59)+(FAED!J59-FAED!K59)+(CEFID!J59-CEFID!K59)+(MUSEU!J59-MUSEU!K59)+(CCT!J59-CCT!K59)+(CAV!J59-CAV!K59)+(CEO!J59-CEO!K59)+(CERES!J59-CERES!K59)+(CEPLAN!J59-CEPLAN!K59)+(CESFI!J59-CESFI!K59)+(CEAVI!J59-CEAVI!K59)</f>
        <v>0</v>
      </c>
      <c r="L58" s="37">
        <f t="shared" si="0"/>
        <v>3</v>
      </c>
      <c r="M58" s="24">
        <f t="shared" si="1"/>
        <v>1176</v>
      </c>
      <c r="N58" s="24">
        <f t="shared" si="2"/>
        <v>0</v>
      </c>
    </row>
    <row r="59" spans="1:14" s="21" customFormat="1" ht="30" customHeight="1" x14ac:dyDescent="0.25">
      <c r="A59" s="90"/>
      <c r="B59" s="92"/>
      <c r="C59" s="63">
        <v>57</v>
      </c>
      <c r="D59" s="56" t="s">
        <v>100</v>
      </c>
      <c r="E59" s="52" t="s">
        <v>31</v>
      </c>
      <c r="F59" s="48" t="s">
        <v>183</v>
      </c>
      <c r="G59" s="48" t="s">
        <v>239</v>
      </c>
      <c r="H59" s="54" t="s">
        <v>173</v>
      </c>
      <c r="I59" s="49">
        <v>392</v>
      </c>
      <c r="J59" s="23">
        <f>Reitoria!J60+ESAG!J60+CEAD!J60+CEART!J60+FAED!J60+CEFID!J60+MUSEU!J60+CCT!J60+CAV!J60+CEO!J60+CERES!J60+CEPLAN!J60+CESFI!J60+CEAVI!J60</f>
        <v>4</v>
      </c>
      <c r="K59" s="31">
        <f>(Reitoria!J60-Reitoria!K60)+(ESAG!J60-ESAG!K60)+(CEAD!J60-CEAD!K60)+(CEART!J60-CEART!K60)+(FAED!J60-FAED!K60)+(CEFID!J60-CEFID!K60)+(MUSEU!J60-MUSEU!K60)+(CCT!J60-CCT!K60)+(CAV!J60-CAV!K60)+(CEO!J60-CEO!K60)+(CERES!J60-CERES!K60)+(CEPLAN!J60-CEPLAN!K60)+(CESFI!J60-CESFI!K60)+(CEAVI!J60-CEAVI!K60)</f>
        <v>0</v>
      </c>
      <c r="L59" s="37">
        <f t="shared" si="0"/>
        <v>4</v>
      </c>
      <c r="M59" s="24">
        <f t="shared" si="1"/>
        <v>1568</v>
      </c>
      <c r="N59" s="24">
        <f t="shared" si="2"/>
        <v>0</v>
      </c>
    </row>
    <row r="60" spans="1:14" s="21" customFormat="1" ht="30" customHeight="1" x14ac:dyDescent="0.25">
      <c r="A60" s="50" t="s">
        <v>115</v>
      </c>
      <c r="B60" s="63">
        <v>24</v>
      </c>
      <c r="C60" s="63">
        <v>58</v>
      </c>
      <c r="D60" s="56" t="s">
        <v>101</v>
      </c>
      <c r="E60" s="52" t="s">
        <v>31</v>
      </c>
      <c r="F60" s="48" t="s">
        <v>183</v>
      </c>
      <c r="G60" s="48" t="s">
        <v>240</v>
      </c>
      <c r="H60" s="54" t="s">
        <v>174</v>
      </c>
      <c r="I60" s="49">
        <v>230</v>
      </c>
      <c r="J60" s="23">
        <f>Reitoria!J61+ESAG!J61+CEAD!J61+CEART!J61+FAED!J61+CEFID!J61+MUSEU!J61+CCT!J61+CAV!J61+CEO!J61+CERES!J61+CEPLAN!J61+CESFI!J61+CEAVI!J61</f>
        <v>3</v>
      </c>
      <c r="K60" s="31">
        <f>(Reitoria!J61-Reitoria!K61)+(ESAG!J61-ESAG!K61)+(CEAD!J61-CEAD!K61)+(CEART!J61-CEART!K61)+(FAED!J61-FAED!K61)+(CEFID!J61-CEFID!K61)+(MUSEU!J61-MUSEU!K61)+(CCT!J61-CCT!K61)+(CAV!J61-CAV!K61)+(CEO!J61-CEO!K61)+(CERES!J61-CERES!K61)+(CEPLAN!J61-CEPLAN!K61)+(CESFI!J61-CESFI!K61)+(CEAVI!J61-CEAVI!K61)</f>
        <v>0</v>
      </c>
      <c r="L60" s="37">
        <f t="shared" si="0"/>
        <v>3</v>
      </c>
      <c r="M60" s="24">
        <f t="shared" si="1"/>
        <v>690</v>
      </c>
      <c r="N60" s="24">
        <f t="shared" si="2"/>
        <v>0</v>
      </c>
    </row>
    <row r="61" spans="1:14" s="21" customFormat="1" ht="30" customHeight="1" x14ac:dyDescent="0.25">
      <c r="A61" s="50" t="s">
        <v>114</v>
      </c>
      <c r="B61" s="63">
        <v>26</v>
      </c>
      <c r="C61" s="63">
        <v>61</v>
      </c>
      <c r="D61" s="56" t="s">
        <v>102</v>
      </c>
      <c r="E61" s="52" t="s">
        <v>31</v>
      </c>
      <c r="F61" s="48" t="s">
        <v>183</v>
      </c>
      <c r="G61" s="48" t="s">
        <v>241</v>
      </c>
      <c r="H61" s="54" t="s">
        <v>175</v>
      </c>
      <c r="I61" s="49">
        <v>315.66000000000003</v>
      </c>
      <c r="J61" s="23">
        <f>Reitoria!J62+ESAG!J62+CEAD!J62+CEART!J62+FAED!J62+CEFID!J62+MUSEU!J62+CCT!J62+CAV!J62+CEO!J62+CERES!J62+CEPLAN!J62+CESFI!J62+CEAVI!J62</f>
        <v>15</v>
      </c>
      <c r="K61" s="31">
        <f>(Reitoria!J62-Reitoria!K62)+(ESAG!J62-ESAG!K62)+(CEAD!J62-CEAD!K62)+(CEART!J62-CEART!K62)+(FAED!J62-FAED!K62)+(CEFID!J62-CEFID!K62)+(MUSEU!J62-MUSEU!K62)+(CCT!J62-CCT!K62)+(CAV!J62-CAV!K62)+(CEO!J62-CEO!K62)+(CERES!J62-CERES!K62)+(CEPLAN!J62-CEPLAN!K62)+(CESFI!J62-CESFI!K62)+(CEAVI!J62-CEAVI!K62)</f>
        <v>0</v>
      </c>
      <c r="L61" s="37">
        <f t="shared" si="0"/>
        <v>15</v>
      </c>
      <c r="M61" s="24">
        <f t="shared" si="1"/>
        <v>4734.9000000000005</v>
      </c>
      <c r="N61" s="24">
        <f t="shared" si="2"/>
        <v>0</v>
      </c>
    </row>
    <row r="62" spans="1:14" s="21" customFormat="1" ht="30" customHeight="1" x14ac:dyDescent="0.25">
      <c r="A62" s="90" t="s">
        <v>115</v>
      </c>
      <c r="B62" s="91">
        <v>27</v>
      </c>
      <c r="C62" s="63">
        <v>62</v>
      </c>
      <c r="D62" s="57" t="s">
        <v>103</v>
      </c>
      <c r="E62" s="52" t="s">
        <v>31</v>
      </c>
      <c r="F62" s="48" t="s">
        <v>183</v>
      </c>
      <c r="G62" s="48" t="s">
        <v>242</v>
      </c>
      <c r="H62" s="54" t="s">
        <v>176</v>
      </c>
      <c r="I62" s="49">
        <v>183.75</v>
      </c>
      <c r="J62" s="23">
        <f>Reitoria!J63+ESAG!J63+CEAD!J63+CEART!J63+FAED!J63+CEFID!J63+MUSEU!J63+CCT!J63+CAV!J63+CEO!J63+CERES!J63+CEPLAN!J63+CESFI!J63+CEAVI!J63</f>
        <v>8</v>
      </c>
      <c r="K62" s="31">
        <f>(Reitoria!J63-Reitoria!K63)+(ESAG!J63-ESAG!K63)+(CEAD!J63-CEAD!K63)+(CEART!J63-CEART!K63)+(FAED!J63-FAED!K63)+(CEFID!J63-CEFID!K63)+(MUSEU!J63-MUSEU!K63)+(CCT!J63-CCT!K63)+(CAV!J63-CAV!K63)+(CEO!J63-CEO!K63)+(CERES!J63-CERES!K63)+(CEPLAN!J63-CEPLAN!K63)+(CESFI!J63-CESFI!K63)+(CEAVI!J63-CEAVI!K63)</f>
        <v>4</v>
      </c>
      <c r="L62" s="37">
        <f t="shared" si="0"/>
        <v>4</v>
      </c>
      <c r="M62" s="24">
        <f t="shared" si="1"/>
        <v>1470</v>
      </c>
      <c r="N62" s="24">
        <f t="shared" si="2"/>
        <v>735</v>
      </c>
    </row>
    <row r="63" spans="1:14" s="21" customFormat="1" ht="30" customHeight="1" x14ac:dyDescent="0.25">
      <c r="A63" s="90"/>
      <c r="B63" s="91"/>
      <c r="C63" s="63">
        <v>63</v>
      </c>
      <c r="D63" s="57" t="s">
        <v>104</v>
      </c>
      <c r="E63" s="52" t="s">
        <v>31</v>
      </c>
      <c r="F63" s="48" t="s">
        <v>183</v>
      </c>
      <c r="G63" s="48" t="s">
        <v>242</v>
      </c>
      <c r="H63" s="54" t="s">
        <v>177</v>
      </c>
      <c r="I63" s="49">
        <v>163</v>
      </c>
      <c r="J63" s="23">
        <f>Reitoria!J64+ESAG!J64+CEAD!J64+CEART!J64+FAED!J64+CEFID!J64+MUSEU!J64+CCT!J64+CAV!J64+CEO!J64+CERES!J64+CEPLAN!J64+CESFI!J64+CEAVI!J64</f>
        <v>12</v>
      </c>
      <c r="K63" s="31">
        <f>(Reitoria!J64-Reitoria!K64)+(ESAG!J64-ESAG!K64)+(CEAD!J64-CEAD!K64)+(CEART!J64-CEART!K64)+(FAED!J64-FAED!K64)+(CEFID!J64-CEFID!K64)+(MUSEU!J64-MUSEU!K64)+(CCT!J64-CCT!K64)+(CAV!J64-CAV!K64)+(CEO!J64-CEO!K64)+(CERES!J64-CERES!K64)+(CEPLAN!J64-CEPLAN!K64)+(CESFI!J64-CESFI!K64)+(CEAVI!J64-CEAVI!K64)</f>
        <v>0</v>
      </c>
      <c r="L63" s="37">
        <f t="shared" si="0"/>
        <v>12</v>
      </c>
      <c r="M63" s="24">
        <f t="shared" si="1"/>
        <v>1956</v>
      </c>
      <c r="N63" s="24">
        <f t="shared" si="2"/>
        <v>0</v>
      </c>
    </row>
    <row r="64" spans="1:14" s="21" customFormat="1" ht="30" customHeight="1" x14ac:dyDescent="0.25">
      <c r="A64" s="90"/>
      <c r="B64" s="91"/>
      <c r="C64" s="63">
        <v>64</v>
      </c>
      <c r="D64" s="57" t="s">
        <v>105</v>
      </c>
      <c r="E64" s="52" t="s">
        <v>31</v>
      </c>
      <c r="F64" s="48" t="s">
        <v>183</v>
      </c>
      <c r="G64" s="48" t="s">
        <v>242</v>
      </c>
      <c r="H64" s="54" t="s">
        <v>178</v>
      </c>
      <c r="I64" s="49">
        <v>199</v>
      </c>
      <c r="J64" s="23">
        <f>Reitoria!J65+ESAG!J65+CEAD!J65+CEART!J65+FAED!J65+CEFID!J65+MUSEU!J65+CCT!J65+CAV!J65+CEO!J65+CERES!J65+CEPLAN!J65+CESFI!J65+CEAVI!J65</f>
        <v>6</v>
      </c>
      <c r="K64" s="31">
        <f>(Reitoria!J65-Reitoria!K65)+(ESAG!J65-ESAG!K65)+(CEAD!J65-CEAD!K65)+(CEART!J65-CEART!K65)+(FAED!J65-FAED!K65)+(CEFID!J65-CEFID!K65)+(MUSEU!J65-MUSEU!K65)+(CCT!J65-CCT!K65)+(CAV!J65-CAV!K65)+(CEO!J65-CEO!K65)+(CERES!J65-CERES!K65)+(CEPLAN!J65-CEPLAN!K65)+(CESFI!J65-CESFI!K65)+(CEAVI!J65-CEAVI!K65)</f>
        <v>0</v>
      </c>
      <c r="L64" s="37">
        <f t="shared" si="0"/>
        <v>6</v>
      </c>
      <c r="M64" s="24">
        <f t="shared" si="1"/>
        <v>1194</v>
      </c>
      <c r="N64" s="24">
        <f t="shared" si="2"/>
        <v>0</v>
      </c>
    </row>
    <row r="65" spans="1:14" s="21" customFormat="1" ht="30" customHeight="1" x14ac:dyDescent="0.25">
      <c r="A65" s="90"/>
      <c r="B65" s="91"/>
      <c r="C65" s="63">
        <v>65</v>
      </c>
      <c r="D65" s="57" t="s">
        <v>106</v>
      </c>
      <c r="E65" s="52" t="s">
        <v>31</v>
      </c>
      <c r="F65" s="48" t="s">
        <v>183</v>
      </c>
      <c r="G65" s="48" t="s">
        <v>242</v>
      </c>
      <c r="H65" s="54" t="s">
        <v>179</v>
      </c>
      <c r="I65" s="49">
        <v>190</v>
      </c>
      <c r="J65" s="23">
        <f>Reitoria!J66+ESAG!J66+CEAD!J66+CEART!J66+FAED!J66+CEFID!J66+MUSEU!J66+CCT!J66+CAV!J66+CEO!J66+CERES!J66+CEPLAN!J66+CESFI!J66+CEAVI!J66</f>
        <v>6</v>
      </c>
      <c r="K65" s="31">
        <f>(Reitoria!J66-Reitoria!K66)+(ESAG!J66-ESAG!K66)+(CEAD!J66-CEAD!K66)+(CEART!J66-CEART!K66)+(FAED!J66-FAED!K66)+(CEFID!J66-CEFID!K66)+(MUSEU!J66-MUSEU!K66)+(CCT!J66-CCT!K66)+(CAV!J66-CAV!K66)+(CEO!J66-CEO!K66)+(CERES!J66-CERES!K66)+(CEPLAN!J66-CEPLAN!K66)+(CESFI!J66-CESFI!K66)+(CEAVI!J66-CEAVI!K66)</f>
        <v>0</v>
      </c>
      <c r="L65" s="37">
        <f t="shared" si="0"/>
        <v>6</v>
      </c>
      <c r="M65" s="24">
        <f t="shared" si="1"/>
        <v>1140</v>
      </c>
      <c r="N65" s="24">
        <f t="shared" si="2"/>
        <v>0</v>
      </c>
    </row>
    <row r="66" spans="1:14" s="21" customFormat="1" ht="30" customHeight="1" x14ac:dyDescent="0.25">
      <c r="A66" s="90"/>
      <c r="B66" s="91"/>
      <c r="C66" s="63">
        <v>66</v>
      </c>
      <c r="D66" s="57" t="s">
        <v>107</v>
      </c>
      <c r="E66" s="52" t="s">
        <v>31</v>
      </c>
      <c r="F66" s="48" t="s">
        <v>183</v>
      </c>
      <c r="G66" s="48" t="s">
        <v>242</v>
      </c>
      <c r="H66" s="54" t="s">
        <v>180</v>
      </c>
      <c r="I66" s="49">
        <v>190</v>
      </c>
      <c r="J66" s="23">
        <f>Reitoria!J67+ESAG!J67+CEAD!J67+CEART!J67+FAED!J67+CEFID!J67+MUSEU!J67+CCT!J67+CAV!J67+CEO!J67+CERES!J67+CEPLAN!J67+CESFI!J67+CEAVI!J67</f>
        <v>6</v>
      </c>
      <c r="K66" s="31">
        <f>(Reitoria!J67-Reitoria!K67)+(ESAG!J67-ESAG!K67)+(CEAD!J67-CEAD!K67)+(CEART!J67-CEART!K67)+(FAED!J67-FAED!K67)+(CEFID!J67-CEFID!K67)+(MUSEU!J67-MUSEU!K67)+(CCT!J67-CCT!K67)+(CAV!J67-CAV!K67)+(CEO!J67-CEO!K67)+(CERES!J67-CERES!K67)+(CEPLAN!J67-CEPLAN!K67)+(CESFI!J67-CESFI!K67)+(CEAVI!J67-CEAVI!K67)</f>
        <v>0</v>
      </c>
      <c r="L66" s="37">
        <f>J66-K66</f>
        <v>6</v>
      </c>
      <c r="M66" s="24">
        <f t="shared" si="1"/>
        <v>1140</v>
      </c>
      <c r="N66" s="24">
        <f t="shared" si="2"/>
        <v>0</v>
      </c>
    </row>
    <row r="67" spans="1:14" s="21" customFormat="1" ht="30" customHeight="1" x14ac:dyDescent="0.25">
      <c r="A67" s="58"/>
      <c r="B67" s="69"/>
      <c r="C67" s="69"/>
      <c r="D67" s="59"/>
      <c r="E67" s="70"/>
      <c r="F67" s="60"/>
      <c r="G67" s="60"/>
      <c r="H67" s="61"/>
      <c r="I67" s="62"/>
      <c r="J67" s="19"/>
      <c r="K67" s="34"/>
      <c r="L67" s="22"/>
      <c r="M67" s="24">
        <f>SUM(M3:M66)</f>
        <v>430244.63000000006</v>
      </c>
      <c r="N67" s="24">
        <f>SUM(N3:N66)</f>
        <v>170432.22000000003</v>
      </c>
    </row>
    <row r="68" spans="1:14" s="21" customFormat="1" x14ac:dyDescent="0.25">
      <c r="A68" s="1"/>
      <c r="B68" s="1"/>
      <c r="C68" s="33"/>
      <c r="D68" s="1"/>
      <c r="E68" s="1"/>
      <c r="F68" s="1"/>
      <c r="G68" s="1"/>
      <c r="H68" s="1"/>
      <c r="I68" s="47"/>
      <c r="J68" s="33"/>
      <c r="K68" s="1"/>
      <c r="L68" s="1"/>
    </row>
    <row r="69" spans="1:14" s="21" customFormat="1" ht="15.75" x14ac:dyDescent="0.25">
      <c r="A69" s="1"/>
      <c r="B69" s="1"/>
      <c r="C69" s="33"/>
      <c r="D69" s="1"/>
      <c r="E69" s="1"/>
      <c r="F69" s="1"/>
      <c r="G69" s="1"/>
      <c r="H69" s="1"/>
      <c r="I69" s="47"/>
      <c r="J69" s="110" t="s">
        <v>257</v>
      </c>
      <c r="K69" s="111"/>
      <c r="L69" s="111"/>
      <c r="M69" s="111"/>
      <c r="N69" s="112"/>
    </row>
    <row r="70" spans="1:14" s="21" customFormat="1" ht="15.75" x14ac:dyDescent="0.25">
      <c r="A70" s="1"/>
      <c r="B70" s="1"/>
      <c r="C70" s="33"/>
      <c r="D70" s="1"/>
      <c r="E70" s="1"/>
      <c r="F70" s="1"/>
      <c r="G70" s="1"/>
      <c r="H70" s="1"/>
      <c r="I70" s="47"/>
      <c r="J70" s="113" t="s">
        <v>258</v>
      </c>
      <c r="K70" s="114"/>
      <c r="L70" s="114"/>
      <c r="M70" s="114"/>
      <c r="N70" s="115"/>
    </row>
    <row r="71" spans="1:14" s="21" customFormat="1" ht="15.75" x14ac:dyDescent="0.25">
      <c r="A71" s="1"/>
      <c r="B71" s="1"/>
      <c r="C71" s="33"/>
      <c r="D71" s="1"/>
      <c r="E71" s="1"/>
      <c r="F71" s="1"/>
      <c r="G71" s="1"/>
      <c r="H71" s="1"/>
      <c r="I71" s="1"/>
      <c r="J71" s="107" t="s">
        <v>259</v>
      </c>
      <c r="K71" s="108"/>
      <c r="L71" s="108"/>
      <c r="M71" s="108"/>
      <c r="N71" s="109"/>
    </row>
    <row r="72" spans="1:14" s="21" customFormat="1" ht="15.75" x14ac:dyDescent="0.25">
      <c r="A72" s="1"/>
      <c r="B72" s="1"/>
      <c r="C72" s="33"/>
      <c r="D72" s="1"/>
      <c r="E72" s="1"/>
      <c r="F72" s="1"/>
      <c r="G72" s="1"/>
      <c r="H72" s="1"/>
      <c r="I72" s="1"/>
      <c r="J72" s="103" t="s">
        <v>36</v>
      </c>
      <c r="K72" s="104"/>
      <c r="L72" s="104"/>
      <c r="M72" s="105"/>
      <c r="N72" s="72">
        <f>M67</f>
        <v>430244.63000000006</v>
      </c>
    </row>
    <row r="73" spans="1:14" s="21" customFormat="1" ht="15.75" x14ac:dyDescent="0.25">
      <c r="A73" s="1"/>
      <c r="B73" s="1"/>
      <c r="C73" s="33"/>
      <c r="D73" s="1"/>
      <c r="E73" s="1"/>
      <c r="F73" s="1"/>
      <c r="G73" s="1"/>
      <c r="H73" s="1"/>
      <c r="I73" s="1"/>
      <c r="J73" s="103" t="s">
        <v>37</v>
      </c>
      <c r="K73" s="104"/>
      <c r="L73" s="104"/>
      <c r="M73" s="105"/>
      <c r="N73" s="72">
        <f>N67</f>
        <v>170432.22000000003</v>
      </c>
    </row>
    <row r="74" spans="1:14" s="21" customFormat="1" ht="15.75" x14ac:dyDescent="0.25">
      <c r="A74" s="1"/>
      <c r="B74" s="1"/>
      <c r="C74" s="33"/>
      <c r="D74" s="1"/>
      <c r="E74" s="1"/>
      <c r="F74" s="1"/>
      <c r="G74" s="1"/>
      <c r="H74" s="1"/>
      <c r="I74" s="1"/>
      <c r="J74" s="103" t="s">
        <v>38</v>
      </c>
      <c r="K74" s="104"/>
      <c r="L74" s="104"/>
      <c r="M74" s="105"/>
      <c r="N74" s="73"/>
    </row>
    <row r="75" spans="1:14" s="21" customFormat="1" ht="15.75" x14ac:dyDescent="0.25">
      <c r="A75" s="1"/>
      <c r="B75" s="1"/>
      <c r="C75" s="33"/>
      <c r="D75" s="1"/>
      <c r="E75" s="1"/>
      <c r="F75" s="1"/>
      <c r="G75" s="1"/>
      <c r="H75" s="1"/>
      <c r="I75" s="1"/>
      <c r="J75" s="103" t="s">
        <v>39</v>
      </c>
      <c r="K75" s="104"/>
      <c r="L75" s="104"/>
      <c r="M75" s="105"/>
      <c r="N75" s="74">
        <f>N73/N72</f>
        <v>0.3961286396532131</v>
      </c>
    </row>
    <row r="76" spans="1:14" s="21" customFormat="1" ht="15.75" customHeight="1" x14ac:dyDescent="0.25">
      <c r="A76" s="1"/>
      <c r="B76" s="1"/>
      <c r="C76" s="33"/>
      <c r="D76" s="1"/>
      <c r="E76" s="1"/>
      <c r="F76" s="1"/>
      <c r="G76" s="1"/>
      <c r="H76" s="1"/>
      <c r="I76" s="1"/>
      <c r="J76" s="106" t="s">
        <v>354</v>
      </c>
      <c r="K76" s="106"/>
      <c r="L76" s="106"/>
      <c r="M76" s="106"/>
      <c r="N76" s="71"/>
    </row>
    <row r="77" spans="1:14" s="21" customFormat="1" x14ac:dyDescent="0.25">
      <c r="A77" s="1"/>
      <c r="B77" s="1"/>
      <c r="C77" s="33"/>
      <c r="D77" s="1"/>
      <c r="E77" s="1"/>
      <c r="F77" s="1"/>
      <c r="G77" s="1"/>
      <c r="H77" s="1"/>
      <c r="I77" s="1"/>
      <c r="J77" s="19"/>
      <c r="K77" s="34"/>
      <c r="L77" s="22"/>
    </row>
    <row r="78" spans="1:14" s="21" customFormat="1" x14ac:dyDescent="0.25">
      <c r="A78" s="1"/>
      <c r="B78" s="1"/>
      <c r="C78" s="33"/>
      <c r="D78" s="1"/>
      <c r="E78" s="1"/>
      <c r="F78" s="1"/>
      <c r="G78" s="1"/>
      <c r="H78" s="1"/>
      <c r="I78" s="1"/>
      <c r="J78" s="19"/>
      <c r="K78" s="34"/>
      <c r="L78" s="22"/>
    </row>
    <row r="79" spans="1:14" s="21" customFormat="1" x14ac:dyDescent="0.25">
      <c r="A79" s="1"/>
      <c r="B79" s="1"/>
      <c r="C79" s="33"/>
      <c r="D79" s="1"/>
      <c r="E79" s="1"/>
      <c r="F79" s="1"/>
      <c r="G79" s="1"/>
      <c r="H79" s="1"/>
      <c r="I79" s="1"/>
      <c r="J79" s="19"/>
      <c r="K79" s="34"/>
      <c r="L79" s="22"/>
    </row>
    <row r="80" spans="1:14" s="21" customFormat="1" x14ac:dyDescent="0.25">
      <c r="A80" s="1"/>
      <c r="B80" s="1"/>
      <c r="C80" s="33"/>
      <c r="D80" s="1"/>
      <c r="E80" s="1"/>
      <c r="F80" s="1"/>
      <c r="G80" s="1"/>
      <c r="H80" s="1"/>
      <c r="I80" s="1"/>
      <c r="J80" s="41"/>
      <c r="K80" s="42"/>
      <c r="L80" s="22"/>
    </row>
    <row r="81" spans="1:12" s="21" customFormat="1" x14ac:dyDescent="0.25">
      <c r="A81" s="1"/>
      <c r="B81" s="1"/>
      <c r="C81" s="33"/>
      <c r="D81" s="1"/>
      <c r="E81" s="1"/>
      <c r="F81" s="1"/>
      <c r="G81" s="1"/>
      <c r="H81" s="1"/>
      <c r="I81" s="1"/>
      <c r="J81" s="41"/>
      <c r="K81" s="42"/>
      <c r="L81" s="22"/>
    </row>
    <row r="82" spans="1:12" s="21" customFormat="1" x14ac:dyDescent="0.25">
      <c r="A82" s="1"/>
      <c r="B82" s="1"/>
      <c r="C82" s="33"/>
      <c r="D82" s="1"/>
      <c r="E82" s="1"/>
      <c r="F82" s="1"/>
      <c r="G82" s="1"/>
      <c r="H82" s="1"/>
      <c r="I82" s="1"/>
      <c r="J82" s="19"/>
      <c r="K82" s="34"/>
      <c r="L82" s="22"/>
    </row>
    <row r="83" spans="1:12" s="21" customFormat="1" x14ac:dyDescent="0.25">
      <c r="A83" s="1"/>
      <c r="B83" s="1"/>
      <c r="C83" s="33"/>
      <c r="D83" s="1"/>
      <c r="E83" s="1"/>
      <c r="F83" s="1"/>
      <c r="G83" s="1"/>
      <c r="H83" s="1"/>
      <c r="I83" s="1"/>
      <c r="J83" s="19"/>
      <c r="K83" s="34"/>
      <c r="L83" s="22"/>
    </row>
    <row r="84" spans="1:12" s="21" customFormat="1" x14ac:dyDescent="0.25">
      <c r="A84" s="1"/>
      <c r="B84" s="1"/>
      <c r="C84" s="33"/>
      <c r="D84" s="1"/>
      <c r="E84" s="1"/>
      <c r="F84" s="1"/>
      <c r="G84" s="1"/>
      <c r="H84" s="1"/>
      <c r="I84" s="1"/>
      <c r="J84" s="19"/>
      <c r="K84" s="34"/>
      <c r="L84" s="22"/>
    </row>
    <row r="85" spans="1:12" s="21" customFormat="1" x14ac:dyDescent="0.25">
      <c r="A85" s="1"/>
      <c r="B85" s="1"/>
      <c r="C85" s="33"/>
      <c r="D85" s="1"/>
      <c r="E85" s="1"/>
      <c r="F85" s="1"/>
      <c r="G85" s="1"/>
      <c r="H85" s="1"/>
      <c r="I85" s="1"/>
      <c r="J85" s="19"/>
      <c r="K85" s="34"/>
      <c r="L85" s="22"/>
    </row>
    <row r="86" spans="1:12" s="21" customFormat="1" x14ac:dyDescent="0.25">
      <c r="A86" s="1"/>
      <c r="B86" s="1"/>
      <c r="C86" s="33"/>
      <c r="D86" s="1"/>
      <c r="E86" s="1"/>
      <c r="F86" s="1"/>
      <c r="G86" s="1"/>
      <c r="H86" s="1"/>
      <c r="I86" s="1"/>
      <c r="J86" s="19"/>
      <c r="K86" s="34"/>
      <c r="L86" s="22"/>
    </row>
    <row r="87" spans="1:12" s="21" customFormat="1" x14ac:dyDescent="0.25">
      <c r="A87" s="1"/>
      <c r="B87" s="1"/>
      <c r="C87" s="33"/>
      <c r="D87" s="1"/>
      <c r="E87" s="1"/>
      <c r="F87" s="1"/>
      <c r="G87" s="1"/>
      <c r="H87" s="1"/>
      <c r="I87" s="1"/>
      <c r="J87" s="19"/>
      <c r="K87" s="34"/>
      <c r="L87" s="22"/>
    </row>
    <row r="88" spans="1:12" s="21" customFormat="1" x14ac:dyDescent="0.25">
      <c r="A88" s="1"/>
      <c r="B88" s="1"/>
      <c r="C88" s="33"/>
      <c r="D88" s="1"/>
      <c r="E88" s="1"/>
      <c r="F88" s="1"/>
      <c r="G88" s="1"/>
      <c r="H88" s="1"/>
      <c r="I88" s="1"/>
      <c r="J88" s="19"/>
      <c r="K88" s="34"/>
      <c r="L88" s="22"/>
    </row>
    <row r="89" spans="1:12" s="21" customFormat="1" x14ac:dyDescent="0.25">
      <c r="A89" s="1"/>
      <c r="B89" s="1"/>
      <c r="C89" s="33"/>
      <c r="D89" s="1"/>
      <c r="E89" s="1"/>
      <c r="F89" s="1"/>
      <c r="G89" s="1"/>
      <c r="H89" s="1"/>
      <c r="I89" s="1"/>
      <c r="J89" s="19"/>
      <c r="K89" s="34"/>
      <c r="L89" s="22"/>
    </row>
    <row r="90" spans="1:12" s="21" customFormat="1" x14ac:dyDescent="0.25">
      <c r="A90" s="1"/>
      <c r="B90" s="1"/>
      <c r="C90" s="33"/>
      <c r="D90" s="1"/>
      <c r="E90" s="1"/>
      <c r="F90" s="1"/>
      <c r="G90" s="1"/>
      <c r="H90" s="1"/>
      <c r="I90" s="1"/>
      <c r="J90" s="19"/>
      <c r="K90" s="34"/>
      <c r="L90" s="22"/>
    </row>
    <row r="91" spans="1:12" s="21" customFormat="1" x14ac:dyDescent="0.25">
      <c r="A91" s="1"/>
      <c r="B91" s="1"/>
      <c r="C91" s="33"/>
      <c r="D91" s="1"/>
      <c r="E91" s="1"/>
      <c r="F91" s="1"/>
      <c r="G91" s="1"/>
      <c r="H91" s="1"/>
      <c r="I91" s="1"/>
      <c r="J91" s="19"/>
      <c r="K91" s="34"/>
      <c r="L91" s="22"/>
    </row>
    <row r="92" spans="1:12" s="21" customFormat="1" x14ac:dyDescent="0.25">
      <c r="A92" s="1"/>
      <c r="B92" s="1"/>
      <c r="C92" s="33"/>
      <c r="D92" s="1"/>
      <c r="E92" s="1"/>
      <c r="F92" s="1"/>
      <c r="G92" s="1"/>
      <c r="H92" s="1"/>
      <c r="I92" s="1"/>
      <c r="J92" s="19"/>
      <c r="K92" s="34"/>
      <c r="L92" s="22"/>
    </row>
    <row r="93" spans="1:12" s="21" customFormat="1" x14ac:dyDescent="0.25">
      <c r="A93" s="1"/>
      <c r="B93" s="1"/>
      <c r="C93" s="33"/>
      <c r="D93" s="1"/>
      <c r="E93" s="1"/>
      <c r="F93" s="1"/>
      <c r="G93" s="1"/>
      <c r="H93" s="1"/>
      <c r="I93" s="1"/>
      <c r="J93" s="19"/>
      <c r="K93" s="34"/>
      <c r="L93" s="22"/>
    </row>
    <row r="94" spans="1:12" s="21" customFormat="1" x14ac:dyDescent="0.25">
      <c r="A94" s="1"/>
      <c r="B94" s="1"/>
      <c r="C94" s="33"/>
      <c r="D94" s="1"/>
      <c r="E94" s="1"/>
      <c r="F94" s="1"/>
      <c r="G94" s="1"/>
      <c r="H94" s="1"/>
      <c r="I94" s="1"/>
      <c r="J94" s="19"/>
      <c r="K94" s="34"/>
      <c r="L94" s="22"/>
    </row>
    <row r="95" spans="1:12" s="21" customFormat="1" x14ac:dyDescent="0.25">
      <c r="A95" s="1"/>
      <c r="B95" s="1"/>
      <c r="C95" s="33"/>
      <c r="D95" s="1"/>
      <c r="E95" s="1"/>
      <c r="F95" s="1"/>
      <c r="G95" s="1"/>
      <c r="H95" s="1"/>
      <c r="I95" s="1"/>
      <c r="J95" s="19"/>
      <c r="K95" s="34"/>
      <c r="L95" s="22"/>
    </row>
    <row r="96" spans="1:12" s="21" customFormat="1" x14ac:dyDescent="0.25">
      <c r="A96" s="1"/>
      <c r="B96" s="1"/>
      <c r="C96" s="33"/>
      <c r="D96" s="1"/>
      <c r="E96" s="1"/>
      <c r="F96" s="1"/>
      <c r="G96" s="1"/>
      <c r="H96" s="1"/>
      <c r="I96" s="1"/>
      <c r="J96" s="19"/>
      <c r="K96" s="34"/>
      <c r="L96" s="22"/>
    </row>
    <row r="97" spans="1:12" s="21" customFormat="1" x14ac:dyDescent="0.25">
      <c r="A97" s="1"/>
      <c r="B97" s="1"/>
      <c r="C97" s="33"/>
      <c r="D97" s="1"/>
      <c r="E97" s="1"/>
      <c r="F97" s="1"/>
      <c r="G97" s="1"/>
      <c r="H97" s="1"/>
      <c r="I97" s="1"/>
      <c r="J97" s="19"/>
      <c r="K97" s="34"/>
      <c r="L97" s="22"/>
    </row>
    <row r="98" spans="1:12" s="21" customFormat="1" x14ac:dyDescent="0.25">
      <c r="A98" s="1"/>
      <c r="B98" s="1"/>
      <c r="C98" s="33"/>
      <c r="D98" s="1"/>
      <c r="E98" s="1"/>
      <c r="F98" s="1"/>
      <c r="G98" s="1"/>
      <c r="H98" s="1"/>
      <c r="I98" s="1"/>
      <c r="J98" s="19"/>
      <c r="K98" s="34"/>
      <c r="L98" s="22"/>
    </row>
    <row r="99" spans="1:12" s="21" customFormat="1" x14ac:dyDescent="0.25">
      <c r="A99" s="1"/>
      <c r="B99" s="1"/>
      <c r="C99" s="33"/>
      <c r="D99" s="1"/>
      <c r="E99" s="1"/>
      <c r="F99" s="1"/>
      <c r="G99" s="1"/>
      <c r="H99" s="1"/>
      <c r="I99" s="1"/>
      <c r="J99" s="19"/>
      <c r="K99" s="34"/>
      <c r="L99" s="22"/>
    </row>
    <row r="100" spans="1:12" s="21" customFormat="1" x14ac:dyDescent="0.25">
      <c r="A100" s="1"/>
      <c r="B100" s="1"/>
      <c r="C100" s="33"/>
      <c r="D100" s="1"/>
      <c r="E100" s="1"/>
      <c r="F100" s="1"/>
      <c r="G100" s="1"/>
      <c r="H100" s="1"/>
      <c r="I100" s="1"/>
      <c r="J100" s="19"/>
      <c r="K100" s="34"/>
      <c r="L100" s="22"/>
    </row>
    <row r="101" spans="1:12" s="21" customFormat="1" x14ac:dyDescent="0.25">
      <c r="A101" s="1"/>
      <c r="B101" s="1"/>
      <c r="C101" s="33"/>
      <c r="D101" s="1"/>
      <c r="E101" s="1"/>
      <c r="F101" s="1"/>
      <c r="G101" s="1"/>
      <c r="H101" s="1"/>
      <c r="I101" s="1"/>
      <c r="J101" s="19"/>
      <c r="K101" s="34"/>
      <c r="L101" s="22"/>
    </row>
    <row r="102" spans="1:12" s="21" customFormat="1" x14ac:dyDescent="0.25">
      <c r="A102" s="1"/>
      <c r="B102" s="1"/>
      <c r="C102" s="33"/>
      <c r="D102" s="1"/>
      <c r="E102" s="1"/>
      <c r="F102" s="1"/>
      <c r="G102" s="1"/>
      <c r="H102" s="1"/>
      <c r="I102" s="1"/>
      <c r="J102" s="19"/>
      <c r="K102" s="34"/>
      <c r="L102" s="22"/>
    </row>
    <row r="103" spans="1:12" s="21" customFormat="1" x14ac:dyDescent="0.25">
      <c r="A103" s="1"/>
      <c r="B103" s="1"/>
      <c r="C103" s="33"/>
      <c r="D103" s="1"/>
      <c r="E103" s="1"/>
      <c r="F103" s="1"/>
      <c r="G103" s="1"/>
      <c r="H103" s="1"/>
      <c r="I103" s="1"/>
      <c r="J103" s="19"/>
      <c r="K103" s="34"/>
      <c r="L103" s="22"/>
    </row>
    <row r="104" spans="1:12" s="21" customFormat="1" x14ac:dyDescent="0.25">
      <c r="A104" s="1"/>
      <c r="B104" s="1"/>
      <c r="C104" s="33"/>
      <c r="D104" s="1"/>
      <c r="E104" s="1"/>
      <c r="F104" s="1"/>
      <c r="G104" s="1"/>
      <c r="H104" s="1"/>
      <c r="I104" s="1"/>
      <c r="J104" s="19"/>
      <c r="K104" s="34"/>
      <c r="L104" s="22"/>
    </row>
    <row r="105" spans="1:12" s="21" customFormat="1" x14ac:dyDescent="0.25">
      <c r="A105" s="1"/>
      <c r="B105" s="1"/>
      <c r="C105" s="33"/>
      <c r="D105" s="1"/>
      <c r="E105" s="1"/>
      <c r="F105" s="1"/>
      <c r="G105" s="1"/>
      <c r="H105" s="1"/>
      <c r="I105" s="1"/>
      <c r="J105" s="19"/>
      <c r="K105" s="34"/>
      <c r="L105" s="22"/>
    </row>
    <row r="106" spans="1:12" s="21" customFormat="1" x14ac:dyDescent="0.25">
      <c r="A106" s="1"/>
      <c r="B106" s="1"/>
      <c r="C106" s="33"/>
      <c r="D106" s="1"/>
      <c r="E106" s="1"/>
      <c r="F106" s="1"/>
      <c r="G106" s="1"/>
      <c r="H106" s="1"/>
      <c r="I106" s="1"/>
      <c r="J106" s="19"/>
      <c r="K106" s="34"/>
      <c r="L106" s="22"/>
    </row>
    <row r="107" spans="1:12" s="21" customFormat="1" x14ac:dyDescent="0.25">
      <c r="A107" s="1"/>
      <c r="B107" s="1"/>
      <c r="C107" s="33"/>
      <c r="D107" s="1"/>
      <c r="E107" s="1"/>
      <c r="F107" s="1"/>
      <c r="G107" s="1"/>
      <c r="H107" s="1"/>
      <c r="I107" s="1"/>
      <c r="J107" s="19"/>
      <c r="K107" s="34"/>
      <c r="L107" s="22"/>
    </row>
    <row r="108" spans="1:12" s="21" customFormat="1" x14ac:dyDescent="0.25">
      <c r="A108" s="1"/>
      <c r="B108" s="1"/>
      <c r="C108" s="33"/>
      <c r="D108" s="1"/>
      <c r="E108" s="1"/>
      <c r="F108" s="1"/>
      <c r="G108" s="1"/>
      <c r="H108" s="1"/>
      <c r="I108" s="1"/>
      <c r="J108" s="19"/>
      <c r="K108" s="34"/>
      <c r="L108" s="22"/>
    </row>
    <row r="109" spans="1:12" s="21" customFormat="1" x14ac:dyDescent="0.25">
      <c r="A109" s="1"/>
      <c r="B109" s="1"/>
      <c r="C109" s="33"/>
      <c r="D109" s="1"/>
      <c r="E109" s="1"/>
      <c r="F109" s="1"/>
      <c r="G109" s="1"/>
      <c r="H109" s="1"/>
      <c r="I109" s="1"/>
      <c r="J109" s="19"/>
      <c r="K109" s="34"/>
      <c r="L109" s="22"/>
    </row>
    <row r="110" spans="1:12" s="21" customFormat="1" x14ac:dyDescent="0.25">
      <c r="A110" s="1"/>
      <c r="B110" s="1"/>
      <c r="C110" s="33"/>
      <c r="D110" s="1"/>
      <c r="E110" s="1"/>
      <c r="F110" s="1"/>
      <c r="G110" s="1"/>
      <c r="H110" s="1"/>
      <c r="I110" s="1"/>
      <c r="J110" s="19"/>
      <c r="K110" s="34"/>
      <c r="L110" s="22"/>
    </row>
    <row r="111" spans="1:12" s="21" customFormat="1" x14ac:dyDescent="0.25">
      <c r="A111" s="1"/>
      <c r="B111" s="1"/>
      <c r="C111" s="33"/>
      <c r="D111" s="1"/>
      <c r="E111" s="1"/>
      <c r="F111" s="1"/>
      <c r="G111" s="1"/>
      <c r="H111" s="1"/>
      <c r="I111" s="1"/>
      <c r="J111" s="19"/>
      <c r="K111" s="34"/>
      <c r="L111" s="22"/>
    </row>
    <row r="112" spans="1:12" s="21" customFormat="1" x14ac:dyDescent="0.25">
      <c r="A112" s="1"/>
      <c r="B112" s="1"/>
      <c r="C112" s="33"/>
      <c r="D112" s="1"/>
      <c r="E112" s="1"/>
      <c r="F112" s="1"/>
      <c r="G112" s="1"/>
      <c r="H112" s="1"/>
      <c r="I112" s="1"/>
      <c r="J112" s="19"/>
      <c r="K112" s="34"/>
      <c r="L112" s="22"/>
    </row>
    <row r="113" spans="1:12" s="21" customFormat="1" x14ac:dyDescent="0.25">
      <c r="A113" s="1"/>
      <c r="B113" s="1"/>
      <c r="C113" s="33"/>
      <c r="D113" s="1"/>
      <c r="E113" s="1"/>
      <c r="F113" s="1"/>
      <c r="G113" s="1"/>
      <c r="H113" s="1"/>
      <c r="I113" s="1"/>
      <c r="J113" s="19"/>
      <c r="K113" s="34"/>
      <c r="L113" s="22"/>
    </row>
    <row r="114" spans="1:12" s="21" customFormat="1" x14ac:dyDescent="0.25">
      <c r="A114" s="1"/>
      <c r="B114" s="1"/>
      <c r="C114" s="33"/>
      <c r="D114" s="1"/>
      <c r="E114" s="1"/>
      <c r="F114" s="1"/>
      <c r="G114" s="1"/>
      <c r="H114" s="1"/>
      <c r="I114" s="1"/>
      <c r="J114" s="19"/>
      <c r="K114" s="34"/>
      <c r="L114" s="22"/>
    </row>
    <row r="115" spans="1:12" s="21" customFormat="1" x14ac:dyDescent="0.25">
      <c r="A115" s="1"/>
      <c r="B115" s="1"/>
      <c r="C115" s="33"/>
      <c r="D115" s="1"/>
      <c r="E115" s="1"/>
      <c r="F115" s="1"/>
      <c r="G115" s="1"/>
      <c r="H115" s="1"/>
      <c r="I115" s="1"/>
      <c r="J115" s="19"/>
      <c r="K115" s="34"/>
      <c r="L115" s="22"/>
    </row>
    <row r="116" spans="1:12" s="21" customFormat="1" x14ac:dyDescent="0.25">
      <c r="A116" s="1"/>
      <c r="B116" s="1"/>
      <c r="C116" s="33"/>
      <c r="D116" s="1"/>
      <c r="E116" s="1"/>
      <c r="F116" s="1"/>
      <c r="G116" s="1"/>
      <c r="H116" s="1"/>
      <c r="I116" s="1"/>
      <c r="J116" s="19"/>
      <c r="K116" s="34"/>
      <c r="L116" s="22"/>
    </row>
    <row r="117" spans="1:12" s="21" customFormat="1" x14ac:dyDescent="0.25">
      <c r="A117" s="1"/>
      <c r="B117" s="1"/>
      <c r="C117" s="33"/>
      <c r="D117" s="1"/>
      <c r="E117" s="1"/>
      <c r="F117" s="1"/>
      <c r="G117" s="1"/>
      <c r="H117" s="1"/>
      <c r="I117" s="1"/>
      <c r="J117" s="19"/>
      <c r="K117" s="34"/>
      <c r="L117" s="22"/>
    </row>
    <row r="118" spans="1:12" s="21" customFormat="1" x14ac:dyDescent="0.25">
      <c r="A118" s="1"/>
      <c r="B118" s="1"/>
      <c r="C118" s="33"/>
      <c r="D118" s="1"/>
      <c r="E118" s="1"/>
      <c r="F118" s="1"/>
      <c r="G118" s="1"/>
      <c r="H118" s="1"/>
      <c r="I118" s="1"/>
      <c r="J118" s="19"/>
      <c r="K118" s="34"/>
      <c r="L118" s="22"/>
    </row>
    <row r="119" spans="1:12" s="21" customFormat="1" x14ac:dyDescent="0.25">
      <c r="A119" s="1"/>
      <c r="B119" s="1"/>
      <c r="C119" s="33"/>
      <c r="D119" s="1"/>
      <c r="E119" s="1"/>
      <c r="F119" s="1"/>
      <c r="G119" s="1"/>
      <c r="H119" s="1"/>
      <c r="I119" s="1"/>
      <c r="J119" s="19"/>
      <c r="K119" s="34"/>
      <c r="L119" s="22"/>
    </row>
    <row r="120" spans="1:12" s="21" customFormat="1" x14ac:dyDescent="0.25">
      <c r="A120" s="1"/>
      <c r="B120" s="1"/>
      <c r="C120" s="33"/>
      <c r="D120" s="1"/>
      <c r="E120" s="1"/>
      <c r="F120" s="1"/>
      <c r="G120" s="1"/>
      <c r="H120" s="1"/>
      <c r="I120" s="1"/>
      <c r="J120" s="19"/>
      <c r="K120" s="34"/>
      <c r="L120" s="22"/>
    </row>
    <row r="121" spans="1:12" s="21" customFormat="1" x14ac:dyDescent="0.25">
      <c r="A121" s="1"/>
      <c r="B121" s="1"/>
      <c r="C121" s="33"/>
      <c r="D121" s="1"/>
      <c r="E121" s="1"/>
      <c r="F121" s="1"/>
      <c r="G121" s="1"/>
      <c r="H121" s="1"/>
      <c r="I121" s="1"/>
      <c r="J121" s="19"/>
      <c r="K121" s="34"/>
      <c r="L121" s="22"/>
    </row>
    <row r="122" spans="1:12" s="21" customFormat="1" x14ac:dyDescent="0.25">
      <c r="A122" s="1"/>
      <c r="B122" s="1"/>
      <c r="C122" s="33"/>
      <c r="D122" s="1"/>
      <c r="E122" s="1"/>
      <c r="F122" s="1"/>
      <c r="G122" s="1"/>
      <c r="H122" s="1"/>
      <c r="I122" s="1"/>
      <c r="J122" s="19"/>
      <c r="K122" s="34"/>
      <c r="L122" s="22"/>
    </row>
    <row r="123" spans="1:12" s="21" customFormat="1" x14ac:dyDescent="0.25">
      <c r="A123" s="1"/>
      <c r="B123" s="1"/>
      <c r="C123" s="33"/>
      <c r="D123" s="1"/>
      <c r="E123" s="1"/>
      <c r="F123" s="1"/>
      <c r="G123" s="1"/>
      <c r="H123" s="1"/>
      <c r="I123" s="1"/>
      <c r="J123" s="19"/>
      <c r="K123" s="34"/>
      <c r="L123" s="22"/>
    </row>
    <row r="124" spans="1:12" s="21" customFormat="1" x14ac:dyDescent="0.25">
      <c r="A124" s="1"/>
      <c r="B124" s="1"/>
      <c r="C124" s="33"/>
      <c r="D124" s="1"/>
      <c r="E124" s="1"/>
      <c r="F124" s="1"/>
      <c r="G124" s="1"/>
      <c r="H124" s="1"/>
      <c r="I124" s="1"/>
      <c r="J124" s="19"/>
      <c r="K124" s="34"/>
      <c r="L124" s="22"/>
    </row>
    <row r="125" spans="1:12" s="21" customFormat="1" x14ac:dyDescent="0.25">
      <c r="A125" s="1"/>
      <c r="B125" s="1"/>
      <c r="C125" s="33"/>
      <c r="D125" s="1"/>
      <c r="E125" s="1"/>
      <c r="F125" s="1"/>
      <c r="G125" s="1"/>
      <c r="H125" s="1"/>
      <c r="I125" s="1"/>
      <c r="J125" s="19"/>
      <c r="K125" s="34"/>
      <c r="L125" s="22"/>
    </row>
    <row r="126" spans="1:12" s="21" customFormat="1" x14ac:dyDescent="0.25">
      <c r="A126" s="1"/>
      <c r="B126" s="1"/>
      <c r="C126" s="33"/>
      <c r="D126" s="1"/>
      <c r="E126" s="1"/>
      <c r="F126" s="1"/>
      <c r="G126" s="1"/>
      <c r="H126" s="1"/>
      <c r="I126" s="1"/>
      <c r="J126" s="19"/>
      <c r="K126" s="34"/>
      <c r="L126" s="22"/>
    </row>
    <row r="127" spans="1:12" s="21" customFormat="1" x14ac:dyDescent="0.25">
      <c r="A127" s="1"/>
      <c r="B127" s="1"/>
      <c r="C127" s="33"/>
      <c r="D127" s="1"/>
      <c r="E127" s="1"/>
      <c r="F127" s="1"/>
      <c r="G127" s="1"/>
      <c r="H127" s="1"/>
      <c r="I127" s="1"/>
      <c r="J127" s="19"/>
      <c r="K127" s="34"/>
      <c r="L127" s="22"/>
    </row>
    <row r="128" spans="1:12" s="21" customFormat="1" x14ac:dyDescent="0.25">
      <c r="A128" s="1"/>
      <c r="B128" s="1"/>
      <c r="C128" s="33"/>
      <c r="D128" s="1"/>
      <c r="E128" s="1"/>
      <c r="F128" s="1"/>
      <c r="G128" s="1"/>
      <c r="H128" s="1"/>
      <c r="I128" s="1"/>
      <c r="J128" s="19"/>
      <c r="K128" s="34"/>
      <c r="L128" s="22"/>
    </row>
    <row r="129" spans="1:12" s="21" customFormat="1" x14ac:dyDescent="0.25">
      <c r="A129" s="1"/>
      <c r="B129" s="1"/>
      <c r="C129" s="33"/>
      <c r="D129" s="1"/>
      <c r="E129" s="1"/>
      <c r="F129" s="1"/>
      <c r="G129" s="1"/>
      <c r="H129" s="1"/>
      <c r="I129" s="1"/>
      <c r="J129" s="19"/>
      <c r="K129" s="34"/>
      <c r="L129" s="22"/>
    </row>
    <row r="130" spans="1:12" s="21" customFormat="1" x14ac:dyDescent="0.25">
      <c r="A130" s="1"/>
      <c r="B130" s="1"/>
      <c r="C130" s="33"/>
      <c r="D130" s="1"/>
      <c r="E130" s="1"/>
      <c r="F130" s="1"/>
      <c r="G130" s="1"/>
      <c r="H130" s="1"/>
      <c r="I130" s="1"/>
      <c r="J130" s="19"/>
      <c r="K130" s="34"/>
      <c r="L130" s="22"/>
    </row>
    <row r="131" spans="1:12" s="21" customFormat="1" x14ac:dyDescent="0.25">
      <c r="A131" s="1"/>
      <c r="B131" s="1"/>
      <c r="C131" s="33"/>
      <c r="D131" s="1"/>
      <c r="E131" s="1"/>
      <c r="F131" s="1"/>
      <c r="G131" s="1"/>
      <c r="H131" s="1"/>
      <c r="I131" s="1"/>
      <c r="J131" s="19"/>
      <c r="K131" s="34"/>
      <c r="L131" s="22"/>
    </row>
    <row r="132" spans="1:12" s="21" customFormat="1" x14ac:dyDescent="0.25">
      <c r="A132" s="1"/>
      <c r="B132" s="1"/>
      <c r="C132" s="33"/>
      <c r="D132" s="1"/>
      <c r="E132" s="1"/>
      <c r="F132" s="1"/>
      <c r="G132" s="1"/>
      <c r="H132" s="1"/>
      <c r="I132" s="1"/>
      <c r="J132" s="19"/>
      <c r="K132" s="34"/>
      <c r="L132" s="22"/>
    </row>
    <row r="133" spans="1:12" s="21" customFormat="1" x14ac:dyDescent="0.25">
      <c r="A133" s="1"/>
      <c r="B133" s="1"/>
      <c r="C133" s="33"/>
      <c r="D133" s="1"/>
      <c r="E133" s="1"/>
      <c r="F133" s="1"/>
      <c r="G133" s="1"/>
      <c r="H133" s="1"/>
      <c r="I133" s="1"/>
      <c r="J133" s="19"/>
      <c r="K133" s="34"/>
      <c r="L133" s="22"/>
    </row>
    <row r="134" spans="1:12" s="21" customFormat="1" x14ac:dyDescent="0.25">
      <c r="A134" s="1"/>
      <c r="B134" s="1"/>
      <c r="C134" s="33"/>
      <c r="D134" s="1"/>
      <c r="E134" s="1"/>
      <c r="F134" s="1"/>
      <c r="G134" s="1"/>
      <c r="H134" s="1"/>
      <c r="I134" s="1"/>
      <c r="J134" s="19"/>
      <c r="K134" s="34"/>
      <c r="L134" s="22"/>
    </row>
    <row r="135" spans="1:12" s="21" customFormat="1" x14ac:dyDescent="0.25">
      <c r="A135" s="1"/>
      <c r="B135" s="1"/>
      <c r="C135" s="33"/>
      <c r="D135" s="1"/>
      <c r="E135" s="1"/>
      <c r="F135" s="1"/>
      <c r="G135" s="1"/>
      <c r="H135" s="1"/>
      <c r="I135" s="1"/>
      <c r="J135" s="19"/>
      <c r="K135" s="34"/>
      <c r="L135" s="22"/>
    </row>
    <row r="136" spans="1:12" s="21" customFormat="1" x14ac:dyDescent="0.25">
      <c r="A136" s="1"/>
      <c r="B136" s="1"/>
      <c r="C136" s="33"/>
      <c r="D136" s="1"/>
      <c r="E136" s="1"/>
      <c r="F136" s="1"/>
      <c r="G136" s="1"/>
      <c r="H136" s="1"/>
      <c r="I136" s="1"/>
      <c r="J136" s="19"/>
      <c r="K136" s="34"/>
      <c r="L136" s="22"/>
    </row>
    <row r="137" spans="1:12" s="21" customFormat="1" x14ac:dyDescent="0.25">
      <c r="A137" s="1"/>
      <c r="B137" s="1"/>
      <c r="C137" s="33"/>
      <c r="D137" s="1"/>
      <c r="E137" s="1"/>
      <c r="F137" s="1"/>
      <c r="G137" s="1"/>
      <c r="H137" s="1"/>
      <c r="I137" s="1"/>
      <c r="J137" s="19"/>
      <c r="K137" s="34"/>
      <c r="L137" s="22"/>
    </row>
    <row r="138" spans="1:12" s="21" customFormat="1" x14ac:dyDescent="0.25">
      <c r="A138" s="1"/>
      <c r="B138" s="1"/>
      <c r="C138" s="33"/>
      <c r="D138" s="1"/>
      <c r="E138" s="1"/>
      <c r="F138" s="1"/>
      <c r="G138" s="1"/>
      <c r="H138" s="1"/>
      <c r="I138" s="1"/>
      <c r="J138" s="19"/>
      <c r="K138" s="34"/>
      <c r="L138" s="22"/>
    </row>
    <row r="139" spans="1:12" s="21" customFormat="1" x14ac:dyDescent="0.25">
      <c r="A139" s="1"/>
      <c r="B139" s="1"/>
      <c r="C139" s="33"/>
      <c r="D139" s="1"/>
      <c r="E139" s="1"/>
      <c r="F139" s="1"/>
      <c r="G139" s="1"/>
      <c r="H139" s="1"/>
      <c r="I139" s="1"/>
      <c r="J139" s="19"/>
      <c r="K139" s="34"/>
      <c r="L139" s="22"/>
    </row>
    <row r="140" spans="1:12" s="21" customFormat="1" x14ac:dyDescent="0.25">
      <c r="A140" s="1"/>
      <c r="B140" s="1"/>
      <c r="C140" s="33"/>
      <c r="D140" s="1"/>
      <c r="E140" s="1"/>
      <c r="F140" s="1"/>
      <c r="G140" s="1"/>
      <c r="H140" s="1"/>
      <c r="I140" s="1"/>
      <c r="J140" s="19"/>
      <c r="K140" s="34"/>
      <c r="L140" s="22"/>
    </row>
    <row r="141" spans="1:12" s="21" customFormat="1" x14ac:dyDescent="0.25">
      <c r="A141" s="1"/>
      <c r="B141" s="1"/>
      <c r="C141" s="33"/>
      <c r="D141" s="1"/>
      <c r="E141" s="1"/>
      <c r="F141" s="1"/>
      <c r="G141" s="1"/>
      <c r="H141" s="1"/>
      <c r="I141" s="1"/>
      <c r="J141" s="19"/>
      <c r="K141" s="34"/>
      <c r="L141" s="22"/>
    </row>
    <row r="142" spans="1:12" s="21" customFormat="1" x14ac:dyDescent="0.25">
      <c r="A142" s="1"/>
      <c r="B142" s="1"/>
      <c r="C142" s="33"/>
      <c r="D142" s="1"/>
      <c r="E142" s="1"/>
      <c r="F142" s="1"/>
      <c r="G142" s="1"/>
      <c r="H142" s="1"/>
      <c r="I142" s="1"/>
      <c r="J142" s="19"/>
      <c r="K142" s="34"/>
      <c r="L142" s="22"/>
    </row>
    <row r="143" spans="1:12" s="21" customFormat="1" x14ac:dyDescent="0.25">
      <c r="A143" s="1"/>
      <c r="B143" s="1"/>
      <c r="C143" s="33"/>
      <c r="D143" s="1"/>
      <c r="E143" s="1"/>
      <c r="F143" s="1"/>
      <c r="G143" s="1"/>
      <c r="H143" s="1"/>
      <c r="I143" s="1"/>
      <c r="J143" s="19"/>
      <c r="K143" s="34"/>
      <c r="L143" s="22"/>
    </row>
    <row r="144" spans="1:12" s="21" customFormat="1" x14ac:dyDescent="0.25">
      <c r="A144" s="1"/>
      <c r="B144" s="1"/>
      <c r="C144" s="33"/>
      <c r="D144" s="1"/>
      <c r="E144" s="1"/>
      <c r="F144" s="1"/>
      <c r="G144" s="1"/>
      <c r="H144" s="1"/>
      <c r="I144" s="1"/>
      <c r="J144" s="19"/>
      <c r="K144" s="34"/>
      <c r="L144" s="22"/>
    </row>
    <row r="145" spans="1:12" s="21" customFormat="1" x14ac:dyDescent="0.25">
      <c r="A145" s="1"/>
      <c r="B145" s="1"/>
      <c r="C145" s="33"/>
      <c r="D145" s="1"/>
      <c r="E145" s="1"/>
      <c r="F145" s="1"/>
      <c r="G145" s="1"/>
      <c r="H145" s="1"/>
      <c r="I145" s="1"/>
      <c r="J145" s="19"/>
      <c r="K145" s="34"/>
      <c r="L145" s="22"/>
    </row>
    <row r="146" spans="1:12" s="21" customFormat="1" x14ac:dyDescent="0.25">
      <c r="A146" s="1"/>
      <c r="B146" s="1"/>
      <c r="C146" s="33"/>
      <c r="D146" s="1"/>
      <c r="E146" s="1"/>
      <c r="F146" s="1"/>
      <c r="G146" s="1"/>
      <c r="H146" s="1"/>
      <c r="I146" s="1"/>
      <c r="J146" s="19"/>
      <c r="K146" s="34"/>
      <c r="L146" s="22"/>
    </row>
    <row r="147" spans="1:12" s="21" customFormat="1" x14ac:dyDescent="0.25">
      <c r="A147" s="1"/>
      <c r="B147" s="1"/>
      <c r="C147" s="33"/>
      <c r="D147" s="1"/>
      <c r="E147" s="1"/>
      <c r="F147" s="1"/>
      <c r="G147" s="1"/>
      <c r="H147" s="1"/>
      <c r="I147" s="1"/>
      <c r="J147" s="19"/>
      <c r="K147" s="34"/>
      <c r="L147" s="22"/>
    </row>
    <row r="148" spans="1:12" s="21" customFormat="1" x14ac:dyDescent="0.25">
      <c r="A148" s="1"/>
      <c r="B148" s="1"/>
      <c r="C148" s="33"/>
      <c r="D148" s="1"/>
      <c r="E148" s="1"/>
      <c r="F148" s="1"/>
      <c r="G148" s="1"/>
      <c r="H148" s="1"/>
      <c r="I148" s="1"/>
      <c r="J148" s="19"/>
      <c r="K148" s="34"/>
      <c r="L148" s="22"/>
    </row>
    <row r="149" spans="1:12" s="21" customFormat="1" x14ac:dyDescent="0.25">
      <c r="A149" s="1"/>
      <c r="B149" s="1"/>
      <c r="C149" s="33"/>
      <c r="D149" s="1"/>
      <c r="E149" s="1"/>
      <c r="F149" s="1"/>
      <c r="G149" s="1"/>
      <c r="H149" s="1"/>
      <c r="I149" s="1"/>
      <c r="J149" s="19"/>
      <c r="K149" s="34"/>
      <c r="L149" s="22"/>
    </row>
    <row r="150" spans="1:12" s="21" customFormat="1" x14ac:dyDescent="0.25">
      <c r="A150" s="1"/>
      <c r="B150" s="1"/>
      <c r="C150" s="33"/>
      <c r="D150" s="1"/>
      <c r="E150" s="1"/>
      <c r="F150" s="1"/>
      <c r="G150" s="1"/>
      <c r="H150" s="1"/>
      <c r="I150" s="1"/>
      <c r="J150" s="19"/>
      <c r="K150" s="34"/>
      <c r="L150" s="22"/>
    </row>
    <row r="151" spans="1:12" s="21" customFormat="1" x14ac:dyDescent="0.25">
      <c r="A151" s="1"/>
      <c r="B151" s="1"/>
      <c r="C151" s="33"/>
      <c r="D151" s="1"/>
      <c r="E151" s="1"/>
      <c r="F151" s="1"/>
      <c r="G151" s="1"/>
      <c r="H151" s="1"/>
      <c r="I151" s="1"/>
      <c r="J151" s="19"/>
      <c r="K151" s="34"/>
      <c r="L151" s="22"/>
    </row>
    <row r="152" spans="1:12" s="21" customFormat="1" x14ac:dyDescent="0.25">
      <c r="A152" s="1"/>
      <c r="B152" s="1"/>
      <c r="C152" s="33"/>
      <c r="D152" s="1"/>
      <c r="E152" s="1"/>
      <c r="F152" s="1"/>
      <c r="G152" s="1"/>
      <c r="H152" s="1"/>
      <c r="I152" s="1"/>
      <c r="J152" s="19"/>
      <c r="K152" s="34"/>
      <c r="L152" s="22"/>
    </row>
    <row r="153" spans="1:12" s="21" customFormat="1" x14ac:dyDescent="0.25">
      <c r="A153" s="1"/>
      <c r="B153" s="1"/>
      <c r="C153" s="33"/>
      <c r="D153" s="1"/>
      <c r="E153" s="1"/>
      <c r="F153" s="1"/>
      <c r="G153" s="1"/>
      <c r="H153" s="1"/>
      <c r="I153" s="1"/>
      <c r="J153" s="19"/>
      <c r="K153" s="34"/>
      <c r="L153" s="22"/>
    </row>
    <row r="154" spans="1:12" s="21" customFormat="1" x14ac:dyDescent="0.25">
      <c r="A154" s="1"/>
      <c r="B154" s="1"/>
      <c r="C154" s="33"/>
      <c r="D154" s="1"/>
      <c r="E154" s="1"/>
      <c r="F154" s="1"/>
      <c r="G154" s="1"/>
      <c r="H154" s="1"/>
      <c r="I154" s="1"/>
      <c r="J154" s="19"/>
      <c r="K154" s="34"/>
      <c r="L154" s="22"/>
    </row>
    <row r="155" spans="1:12" s="21" customFormat="1" x14ac:dyDescent="0.25">
      <c r="A155" s="1"/>
      <c r="B155" s="1"/>
      <c r="C155" s="33"/>
      <c r="D155" s="1"/>
      <c r="E155" s="1"/>
      <c r="F155" s="1"/>
      <c r="G155" s="1"/>
      <c r="H155" s="1"/>
      <c r="I155" s="1"/>
      <c r="J155" s="19"/>
      <c r="K155" s="34"/>
      <c r="L155" s="22"/>
    </row>
    <row r="156" spans="1:12" s="21" customFormat="1" x14ac:dyDescent="0.25">
      <c r="A156" s="1"/>
      <c r="B156" s="1"/>
      <c r="C156" s="33"/>
      <c r="D156" s="1"/>
      <c r="E156" s="1"/>
      <c r="F156" s="1"/>
      <c r="G156" s="1"/>
      <c r="H156" s="1"/>
      <c r="I156" s="1"/>
      <c r="J156" s="19"/>
      <c r="K156" s="34"/>
      <c r="L156" s="22"/>
    </row>
    <row r="157" spans="1:12" s="21" customFormat="1" x14ac:dyDescent="0.25">
      <c r="A157" s="1"/>
      <c r="B157" s="1"/>
      <c r="C157" s="33"/>
      <c r="D157" s="1"/>
      <c r="E157" s="1"/>
      <c r="F157" s="1"/>
      <c r="G157" s="1"/>
      <c r="H157" s="1"/>
      <c r="I157" s="1"/>
      <c r="J157" s="19"/>
      <c r="K157" s="34"/>
      <c r="L157" s="22"/>
    </row>
    <row r="158" spans="1:12" s="21" customFormat="1" x14ac:dyDescent="0.25">
      <c r="A158" s="1"/>
      <c r="B158" s="1"/>
      <c r="C158" s="33"/>
      <c r="D158" s="1"/>
      <c r="E158" s="1"/>
      <c r="F158" s="1"/>
      <c r="G158" s="1"/>
      <c r="H158" s="1"/>
      <c r="I158" s="1"/>
      <c r="J158" s="19"/>
      <c r="K158" s="34"/>
      <c r="L158" s="22"/>
    </row>
    <row r="159" spans="1:12" s="21" customFormat="1" x14ac:dyDescent="0.25">
      <c r="A159" s="1"/>
      <c r="B159" s="1"/>
      <c r="C159" s="33"/>
      <c r="D159" s="1"/>
      <c r="E159" s="1"/>
      <c r="F159" s="1"/>
      <c r="G159" s="1"/>
      <c r="H159" s="1"/>
      <c r="I159" s="1"/>
      <c r="J159" s="19"/>
      <c r="K159" s="34"/>
      <c r="L159" s="22"/>
    </row>
    <row r="160" spans="1:12" s="21" customFormat="1" x14ac:dyDescent="0.25">
      <c r="A160" s="1"/>
      <c r="B160" s="1"/>
      <c r="C160" s="33"/>
      <c r="D160" s="1"/>
      <c r="E160" s="1"/>
      <c r="F160" s="1"/>
      <c r="G160" s="1"/>
      <c r="H160" s="1"/>
      <c r="I160" s="1"/>
      <c r="J160" s="19"/>
      <c r="K160" s="34"/>
      <c r="L160" s="22"/>
    </row>
    <row r="161" spans="1:12" s="21" customFormat="1" x14ac:dyDescent="0.25">
      <c r="A161" s="1"/>
      <c r="B161" s="1"/>
      <c r="C161" s="33"/>
      <c r="D161" s="1"/>
      <c r="E161" s="1"/>
      <c r="F161" s="1"/>
      <c r="G161" s="1"/>
      <c r="H161" s="1"/>
      <c r="I161" s="1"/>
      <c r="J161" s="19"/>
      <c r="K161" s="34"/>
      <c r="L161" s="22"/>
    </row>
    <row r="162" spans="1:12" s="21" customFormat="1" x14ac:dyDescent="0.25">
      <c r="A162" s="1"/>
      <c r="B162" s="1"/>
      <c r="C162" s="33"/>
      <c r="D162" s="1"/>
      <c r="E162" s="1"/>
      <c r="F162" s="1"/>
      <c r="G162" s="1"/>
      <c r="H162" s="1"/>
      <c r="I162" s="1"/>
      <c r="J162" s="19"/>
      <c r="K162" s="34"/>
      <c r="L162" s="22"/>
    </row>
    <row r="163" spans="1:12" s="21" customFormat="1" x14ac:dyDescent="0.25">
      <c r="A163" s="1"/>
      <c r="B163" s="1"/>
      <c r="C163" s="33"/>
      <c r="D163" s="1"/>
      <c r="E163" s="1"/>
      <c r="F163" s="1"/>
      <c r="G163" s="1"/>
      <c r="H163" s="1"/>
      <c r="I163" s="1"/>
      <c r="J163" s="19"/>
      <c r="K163" s="34"/>
      <c r="L163" s="22"/>
    </row>
    <row r="164" spans="1:12" s="21" customFormat="1" x14ac:dyDescent="0.25">
      <c r="A164" s="1"/>
      <c r="B164" s="1"/>
      <c r="C164" s="33"/>
      <c r="D164" s="1"/>
      <c r="E164" s="1"/>
      <c r="F164" s="1"/>
      <c r="G164" s="1"/>
      <c r="H164" s="1"/>
      <c r="I164" s="1"/>
      <c r="J164" s="19"/>
      <c r="K164" s="34"/>
      <c r="L164" s="22"/>
    </row>
    <row r="165" spans="1:12" s="21" customFormat="1" x14ac:dyDescent="0.25">
      <c r="A165" s="1"/>
      <c r="B165" s="1"/>
      <c r="C165" s="33"/>
      <c r="D165" s="1"/>
      <c r="E165" s="1"/>
      <c r="F165" s="1"/>
      <c r="G165" s="1"/>
      <c r="H165" s="1"/>
      <c r="I165" s="1"/>
      <c r="J165" s="19"/>
      <c r="K165" s="34"/>
      <c r="L165" s="22"/>
    </row>
    <row r="166" spans="1:12" s="21" customFormat="1" x14ac:dyDescent="0.25">
      <c r="A166" s="1"/>
      <c r="B166" s="1"/>
      <c r="C166" s="33"/>
      <c r="D166" s="1"/>
      <c r="E166" s="1"/>
      <c r="F166" s="1"/>
      <c r="G166" s="1"/>
      <c r="H166" s="1"/>
      <c r="I166" s="1"/>
      <c r="J166" s="19"/>
      <c r="K166" s="34"/>
      <c r="L166" s="22"/>
    </row>
    <row r="167" spans="1:12" s="21" customFormat="1" x14ac:dyDescent="0.25">
      <c r="A167" s="1"/>
      <c r="B167" s="1"/>
      <c r="C167" s="33"/>
      <c r="D167" s="1"/>
      <c r="E167" s="1"/>
      <c r="F167" s="1"/>
      <c r="G167" s="1"/>
      <c r="H167" s="1"/>
      <c r="I167" s="1"/>
      <c r="J167" s="19"/>
      <c r="K167" s="34"/>
      <c r="L167" s="22"/>
    </row>
    <row r="168" spans="1:12" s="21" customFormat="1" x14ac:dyDescent="0.25">
      <c r="A168" s="1"/>
      <c r="B168" s="1"/>
      <c r="C168" s="33"/>
      <c r="D168" s="1"/>
      <c r="E168" s="1"/>
      <c r="F168" s="1"/>
      <c r="G168" s="1"/>
      <c r="H168" s="1"/>
      <c r="I168" s="1"/>
      <c r="J168" s="19"/>
      <c r="K168" s="34"/>
      <c r="L168" s="22"/>
    </row>
    <row r="169" spans="1:12" s="21" customFormat="1" x14ac:dyDescent="0.25">
      <c r="A169" s="1"/>
      <c r="B169" s="1"/>
      <c r="C169" s="33"/>
      <c r="D169" s="1"/>
      <c r="E169" s="1"/>
      <c r="F169" s="1"/>
      <c r="G169" s="1"/>
      <c r="H169" s="1"/>
      <c r="I169" s="1"/>
      <c r="J169" s="19"/>
      <c r="K169" s="34"/>
      <c r="L169" s="22"/>
    </row>
    <row r="170" spans="1:12" s="21" customFormat="1" x14ac:dyDescent="0.25">
      <c r="A170" s="1"/>
      <c r="B170" s="1"/>
      <c r="C170" s="33"/>
      <c r="D170" s="1"/>
      <c r="E170" s="1"/>
      <c r="F170" s="1"/>
      <c r="G170" s="1"/>
      <c r="H170" s="1"/>
      <c r="I170" s="1"/>
      <c r="J170" s="19"/>
      <c r="K170" s="34"/>
      <c r="L170" s="22"/>
    </row>
    <row r="171" spans="1:12" s="21" customFormat="1" x14ac:dyDescent="0.25">
      <c r="A171" s="1"/>
      <c r="B171" s="1"/>
      <c r="C171" s="33"/>
      <c r="D171" s="1"/>
      <c r="E171" s="1"/>
      <c r="F171" s="1"/>
      <c r="G171" s="1"/>
      <c r="H171" s="1"/>
      <c r="I171" s="1"/>
      <c r="J171" s="19"/>
      <c r="K171" s="34"/>
      <c r="L171" s="22"/>
    </row>
    <row r="172" spans="1:12" s="21" customFormat="1" x14ac:dyDescent="0.25">
      <c r="A172" s="1"/>
      <c r="B172" s="1"/>
      <c r="C172" s="33"/>
      <c r="D172" s="1"/>
      <c r="E172" s="1"/>
      <c r="F172" s="1"/>
      <c r="G172" s="1"/>
      <c r="H172" s="1"/>
      <c r="I172" s="1"/>
      <c r="J172" s="19"/>
      <c r="K172" s="34"/>
      <c r="L172" s="22"/>
    </row>
    <row r="173" spans="1:12" s="21" customFormat="1" x14ac:dyDescent="0.25">
      <c r="A173" s="1"/>
      <c r="B173" s="1"/>
      <c r="C173" s="33"/>
      <c r="D173" s="1"/>
      <c r="E173" s="1"/>
      <c r="F173" s="1"/>
      <c r="G173" s="1"/>
      <c r="H173" s="1"/>
      <c r="I173" s="1"/>
      <c r="J173" s="19"/>
      <c r="K173" s="34"/>
      <c r="L173" s="22"/>
    </row>
    <row r="174" spans="1:12" s="21" customFormat="1" x14ac:dyDescent="0.25">
      <c r="A174" s="1"/>
      <c r="B174" s="1"/>
      <c r="C174" s="33"/>
      <c r="D174" s="1"/>
      <c r="E174" s="1"/>
      <c r="F174" s="1"/>
      <c r="G174" s="1"/>
      <c r="H174" s="1"/>
      <c r="I174" s="1"/>
      <c r="J174" s="19"/>
      <c r="K174" s="34"/>
      <c r="L174" s="22"/>
    </row>
    <row r="175" spans="1:12" s="21" customFormat="1" x14ac:dyDescent="0.25">
      <c r="A175" s="1"/>
      <c r="B175" s="1"/>
      <c r="C175" s="33"/>
      <c r="D175" s="1"/>
      <c r="E175" s="1"/>
      <c r="F175" s="1"/>
      <c r="G175" s="1"/>
      <c r="H175" s="1"/>
      <c r="I175" s="1"/>
      <c r="J175" s="19"/>
      <c r="K175" s="34"/>
      <c r="L175" s="22"/>
    </row>
    <row r="176" spans="1:12" s="21" customFormat="1" x14ac:dyDescent="0.25">
      <c r="A176" s="1"/>
      <c r="B176" s="1"/>
      <c r="C176" s="33"/>
      <c r="D176" s="1"/>
      <c r="E176" s="1"/>
      <c r="F176" s="1"/>
      <c r="G176" s="1"/>
      <c r="H176" s="1"/>
      <c r="I176" s="1"/>
      <c r="J176" s="19"/>
      <c r="K176" s="34"/>
      <c r="L176" s="22"/>
    </row>
    <row r="177" spans="1:12" s="21" customFormat="1" x14ac:dyDescent="0.25">
      <c r="A177" s="1"/>
      <c r="B177" s="1"/>
      <c r="C177" s="33"/>
      <c r="D177" s="1"/>
      <c r="E177" s="1"/>
      <c r="F177" s="1"/>
      <c r="G177" s="1"/>
      <c r="H177" s="1"/>
      <c r="I177" s="1"/>
      <c r="J177" s="19"/>
      <c r="K177" s="34"/>
      <c r="L177" s="22"/>
    </row>
    <row r="178" spans="1:12" s="21" customFormat="1" x14ac:dyDescent="0.25">
      <c r="A178" s="1"/>
      <c r="B178" s="1"/>
      <c r="C178" s="33"/>
      <c r="D178" s="1"/>
      <c r="E178" s="1"/>
      <c r="F178" s="1"/>
      <c r="G178" s="1"/>
      <c r="H178" s="1"/>
      <c r="I178" s="1"/>
      <c r="J178" s="19"/>
      <c r="K178" s="34"/>
      <c r="L178" s="22"/>
    </row>
    <row r="179" spans="1:12" s="21" customFormat="1" x14ac:dyDescent="0.25">
      <c r="A179" s="1"/>
      <c r="B179" s="1"/>
      <c r="C179" s="33"/>
      <c r="D179" s="1"/>
      <c r="E179" s="1"/>
      <c r="F179" s="1"/>
      <c r="G179" s="1"/>
      <c r="H179" s="1"/>
      <c r="I179" s="1"/>
      <c r="J179" s="19"/>
      <c r="K179" s="34"/>
      <c r="L179" s="22"/>
    </row>
    <row r="180" spans="1:12" s="21" customFormat="1" x14ac:dyDescent="0.25">
      <c r="A180" s="1"/>
      <c r="B180" s="1"/>
      <c r="C180" s="33"/>
      <c r="D180" s="1"/>
      <c r="E180" s="1"/>
      <c r="F180" s="1"/>
      <c r="G180" s="1"/>
      <c r="H180" s="1"/>
      <c r="I180" s="1"/>
      <c r="J180" s="19"/>
      <c r="K180" s="34"/>
      <c r="L180" s="22"/>
    </row>
    <row r="181" spans="1:12" s="21" customFormat="1" x14ac:dyDescent="0.25">
      <c r="A181" s="1"/>
      <c r="B181" s="1"/>
      <c r="C181" s="33"/>
      <c r="D181" s="1"/>
      <c r="E181" s="1"/>
      <c r="F181" s="1"/>
      <c r="G181" s="1"/>
      <c r="H181" s="1"/>
      <c r="I181" s="1"/>
      <c r="J181" s="19"/>
      <c r="K181" s="34"/>
      <c r="L181" s="22"/>
    </row>
    <row r="182" spans="1:12" s="21" customFormat="1" x14ac:dyDescent="0.25">
      <c r="A182" s="1"/>
      <c r="B182" s="1"/>
      <c r="C182" s="33"/>
      <c r="D182" s="1"/>
      <c r="E182" s="1"/>
      <c r="F182" s="1"/>
      <c r="G182" s="1"/>
      <c r="H182" s="1"/>
      <c r="I182" s="1"/>
      <c r="J182" s="19"/>
      <c r="K182" s="34"/>
      <c r="L182" s="22"/>
    </row>
    <row r="183" spans="1:12" s="21" customFormat="1" x14ac:dyDescent="0.25">
      <c r="A183" s="1"/>
      <c r="B183" s="1"/>
      <c r="C183" s="33"/>
      <c r="D183" s="1"/>
      <c r="E183" s="1"/>
      <c r="F183" s="1"/>
      <c r="G183" s="1"/>
      <c r="H183" s="1"/>
      <c r="I183" s="1"/>
      <c r="J183" s="19"/>
      <c r="K183" s="34"/>
      <c r="L183" s="22"/>
    </row>
    <row r="184" spans="1:12" s="21" customFormat="1" x14ac:dyDescent="0.25">
      <c r="A184" s="1"/>
      <c r="B184" s="1"/>
      <c r="C184" s="33"/>
      <c r="D184" s="1"/>
      <c r="E184" s="1"/>
      <c r="F184" s="1"/>
      <c r="G184" s="1"/>
      <c r="H184" s="1"/>
      <c r="I184" s="1"/>
      <c r="J184" s="19"/>
      <c r="K184" s="34"/>
      <c r="L184" s="22"/>
    </row>
    <row r="185" spans="1:12" s="21" customFormat="1" x14ac:dyDescent="0.25">
      <c r="A185" s="1"/>
      <c r="B185" s="1"/>
      <c r="C185" s="33"/>
      <c r="D185" s="1"/>
      <c r="E185" s="1"/>
      <c r="F185" s="1"/>
      <c r="G185" s="1"/>
      <c r="H185" s="1"/>
      <c r="I185" s="1"/>
      <c r="J185" s="19"/>
      <c r="K185" s="34"/>
      <c r="L185" s="22"/>
    </row>
    <row r="186" spans="1:12" s="21" customFormat="1" x14ac:dyDescent="0.25">
      <c r="A186" s="1"/>
      <c r="B186" s="1"/>
      <c r="C186" s="33"/>
      <c r="D186" s="1"/>
      <c r="E186" s="1"/>
      <c r="F186" s="1"/>
      <c r="G186" s="1"/>
      <c r="H186" s="1"/>
      <c r="I186" s="1"/>
      <c r="J186" s="19"/>
      <c r="K186" s="34"/>
      <c r="L186" s="22"/>
    </row>
    <row r="187" spans="1:12" s="21" customFormat="1" x14ac:dyDescent="0.25">
      <c r="A187" s="1"/>
      <c r="B187" s="1"/>
      <c r="C187" s="33"/>
      <c r="D187" s="1"/>
      <c r="E187" s="1"/>
      <c r="F187" s="1"/>
      <c r="G187" s="1"/>
      <c r="H187" s="1"/>
      <c r="I187" s="1"/>
      <c r="J187" s="19"/>
      <c r="K187" s="34"/>
      <c r="L187" s="22"/>
    </row>
    <row r="188" spans="1:12" s="21" customFormat="1" x14ac:dyDescent="0.25">
      <c r="A188" s="1"/>
      <c r="B188" s="1"/>
      <c r="C188" s="33"/>
      <c r="D188" s="1"/>
      <c r="E188" s="1"/>
      <c r="F188" s="1"/>
      <c r="G188" s="1"/>
      <c r="H188" s="1"/>
      <c r="I188" s="1"/>
      <c r="J188" s="19"/>
      <c r="K188" s="34"/>
      <c r="L188" s="22"/>
    </row>
    <row r="189" spans="1:12" s="21" customFormat="1" x14ac:dyDescent="0.25">
      <c r="A189" s="1"/>
      <c r="B189" s="1"/>
      <c r="C189" s="33"/>
      <c r="D189" s="1"/>
      <c r="E189" s="1"/>
      <c r="F189" s="1"/>
      <c r="G189" s="1"/>
      <c r="H189" s="1"/>
      <c r="I189" s="1"/>
      <c r="J189" s="19"/>
      <c r="K189" s="34"/>
      <c r="L189" s="22"/>
    </row>
    <row r="190" spans="1:12" s="21" customFormat="1" x14ac:dyDescent="0.25">
      <c r="A190" s="1"/>
      <c r="B190" s="1"/>
      <c r="C190" s="33"/>
      <c r="D190" s="1"/>
      <c r="E190" s="1"/>
      <c r="F190" s="1"/>
      <c r="G190" s="1"/>
      <c r="H190" s="1"/>
      <c r="I190" s="1"/>
      <c r="J190" s="19"/>
      <c r="K190" s="34"/>
      <c r="L190" s="22"/>
    </row>
    <row r="191" spans="1:12" s="21" customFormat="1" x14ac:dyDescent="0.25">
      <c r="A191" s="1"/>
      <c r="B191" s="1"/>
      <c r="C191" s="33"/>
      <c r="D191" s="1"/>
      <c r="E191" s="1"/>
      <c r="F191" s="1"/>
      <c r="G191" s="1"/>
      <c r="H191" s="1"/>
      <c r="I191" s="1"/>
      <c r="J191" s="19"/>
      <c r="K191" s="34"/>
      <c r="L191" s="22"/>
    </row>
    <row r="192" spans="1:12" s="21" customFormat="1" x14ac:dyDescent="0.25">
      <c r="A192" s="1"/>
      <c r="B192" s="1"/>
      <c r="C192" s="33"/>
      <c r="D192" s="1"/>
      <c r="E192" s="1"/>
      <c r="F192" s="1"/>
      <c r="G192" s="1"/>
      <c r="H192" s="1"/>
      <c r="I192" s="1"/>
      <c r="J192" s="19"/>
      <c r="K192" s="34"/>
      <c r="L192" s="22"/>
    </row>
    <row r="193" spans="12:14" x14ac:dyDescent="0.25">
      <c r="L193" s="22"/>
      <c r="M193" s="21"/>
      <c r="N193" s="21"/>
    </row>
    <row r="194" spans="12:14" x14ac:dyDescent="0.25">
      <c r="L194" s="22"/>
      <c r="M194" s="21"/>
      <c r="N194" s="21"/>
    </row>
    <row r="195" spans="12:14" x14ac:dyDescent="0.25">
      <c r="L195" s="22"/>
      <c r="M195" s="21"/>
      <c r="N195" s="21"/>
    </row>
    <row r="196" spans="12:14" x14ac:dyDescent="0.25">
      <c r="L196" s="22"/>
      <c r="M196" s="21"/>
      <c r="N196" s="21"/>
    </row>
    <row r="197" spans="12:14" x14ac:dyDescent="0.25">
      <c r="L197" s="22"/>
      <c r="M197" s="21"/>
      <c r="N197" s="21"/>
    </row>
    <row r="198" spans="12:14" x14ac:dyDescent="0.25">
      <c r="L198" s="22"/>
      <c r="M198" s="21"/>
      <c r="N198" s="21"/>
    </row>
    <row r="199" spans="12:14" x14ac:dyDescent="0.25">
      <c r="L199" s="22"/>
      <c r="M199" s="21"/>
      <c r="N199" s="21"/>
    </row>
    <row r="200" spans="12:14" x14ac:dyDescent="0.25">
      <c r="L200" s="22"/>
      <c r="M200" s="21"/>
      <c r="N200" s="21"/>
    </row>
    <row r="201" spans="12:14" x14ac:dyDescent="0.25">
      <c r="L201" s="22"/>
      <c r="M201" s="21"/>
      <c r="N201" s="21"/>
    </row>
    <row r="202" spans="12:14" x14ac:dyDescent="0.25">
      <c r="L202" s="22"/>
      <c r="M202" s="21"/>
      <c r="N202" s="21"/>
    </row>
    <row r="203" spans="12:14" x14ac:dyDescent="0.25">
      <c r="L203" s="22"/>
      <c r="M203" s="21"/>
      <c r="N203" s="21"/>
    </row>
    <row r="204" spans="12:14" x14ac:dyDescent="0.25">
      <c r="L204" s="22"/>
      <c r="M204" s="21"/>
      <c r="N204" s="21"/>
    </row>
    <row r="205" spans="12:14" x14ac:dyDescent="0.25">
      <c r="L205" s="22"/>
      <c r="M205" s="21"/>
      <c r="N205" s="21"/>
    </row>
    <row r="206" spans="12:14" x14ac:dyDescent="0.25">
      <c r="L206" s="22"/>
      <c r="M206" s="21"/>
      <c r="N206" s="21"/>
    </row>
    <row r="207" spans="12:14" x14ac:dyDescent="0.25">
      <c r="L207" s="22"/>
      <c r="M207" s="21"/>
      <c r="N207" s="21"/>
    </row>
    <row r="208" spans="12:14" x14ac:dyDescent="0.25">
      <c r="L208" s="22"/>
      <c r="M208" s="21"/>
      <c r="N208" s="21"/>
    </row>
    <row r="209" spans="12:14" x14ac:dyDescent="0.25">
      <c r="L209" s="22"/>
      <c r="M209" s="21"/>
      <c r="N209" s="21"/>
    </row>
    <row r="210" spans="12:14" x14ac:dyDescent="0.25">
      <c r="L210" s="22"/>
      <c r="M210" s="21"/>
      <c r="N210" s="21"/>
    </row>
    <row r="211" spans="12:14" x14ac:dyDescent="0.25">
      <c r="L211" s="22"/>
      <c r="M211" s="21"/>
      <c r="N211" s="21"/>
    </row>
    <row r="212" spans="12:14" x14ac:dyDescent="0.25">
      <c r="L212" s="22"/>
      <c r="M212" s="21"/>
      <c r="N212" s="21"/>
    </row>
    <row r="213" spans="12:14" x14ac:dyDescent="0.25">
      <c r="L213" s="22"/>
      <c r="M213" s="21"/>
      <c r="N213" s="21"/>
    </row>
    <row r="214" spans="12:14" x14ac:dyDescent="0.25">
      <c r="L214" s="22"/>
      <c r="M214" s="21"/>
      <c r="N214" s="21"/>
    </row>
    <row r="215" spans="12:14" x14ac:dyDescent="0.25">
      <c r="L215" s="22"/>
      <c r="M215" s="21"/>
      <c r="N215" s="21"/>
    </row>
    <row r="216" spans="12:14" x14ac:dyDescent="0.25">
      <c r="L216" s="22"/>
      <c r="M216" s="21"/>
      <c r="N216" s="21"/>
    </row>
    <row r="217" spans="12:14" x14ac:dyDescent="0.25">
      <c r="L217" s="22"/>
      <c r="M217" s="21"/>
      <c r="N217" s="21"/>
    </row>
    <row r="218" spans="12:14" x14ac:dyDescent="0.25">
      <c r="L218" s="22"/>
      <c r="M218" s="21"/>
      <c r="N218" s="21"/>
    </row>
    <row r="219" spans="12:14" x14ac:dyDescent="0.25">
      <c r="L219" s="22"/>
      <c r="M219" s="21"/>
      <c r="N219" s="21"/>
    </row>
    <row r="220" spans="12:14" x14ac:dyDescent="0.25">
      <c r="L220" s="22"/>
      <c r="M220" s="21"/>
      <c r="N220" s="21"/>
    </row>
    <row r="221" spans="12:14" x14ac:dyDescent="0.25">
      <c r="L221" s="22"/>
      <c r="M221" s="21"/>
      <c r="N221" s="21"/>
    </row>
    <row r="222" spans="12:14" x14ac:dyDescent="0.25">
      <c r="L222" s="22"/>
      <c r="M222" s="21"/>
      <c r="N222" s="21"/>
    </row>
    <row r="223" spans="12:14" x14ac:dyDescent="0.25">
      <c r="L223" s="22"/>
      <c r="M223" s="21"/>
      <c r="N223" s="21"/>
    </row>
    <row r="224" spans="12:14" x14ac:dyDescent="0.25">
      <c r="L224" s="22"/>
      <c r="M224" s="21"/>
      <c r="N224" s="21"/>
    </row>
    <row r="225" spans="12:14" x14ac:dyDescent="0.25">
      <c r="L225" s="22"/>
      <c r="M225" s="21"/>
      <c r="N225" s="21"/>
    </row>
    <row r="226" spans="12:14" x14ac:dyDescent="0.25">
      <c r="L226" s="22"/>
      <c r="M226" s="21"/>
      <c r="N226" s="21"/>
    </row>
    <row r="227" spans="12:14" x14ac:dyDescent="0.25">
      <c r="L227" s="22"/>
      <c r="M227" s="21"/>
      <c r="N227" s="21"/>
    </row>
    <row r="228" spans="12:14" x14ac:dyDescent="0.25">
      <c r="L228" s="22"/>
      <c r="M228" s="21"/>
      <c r="N228" s="21"/>
    </row>
    <row r="229" spans="12:14" x14ac:dyDescent="0.25">
      <c r="L229" s="22"/>
      <c r="M229" s="21"/>
      <c r="N229" s="21"/>
    </row>
    <row r="230" spans="12:14" x14ac:dyDescent="0.25">
      <c r="L230" s="22"/>
      <c r="M230" s="21"/>
      <c r="N230" s="21"/>
    </row>
    <row r="231" spans="12:14" x14ac:dyDescent="0.25">
      <c r="L231" s="22"/>
      <c r="M231" s="21"/>
      <c r="N231" s="21"/>
    </row>
    <row r="232" spans="12:14" x14ac:dyDescent="0.25">
      <c r="L232" s="22"/>
      <c r="M232" s="21"/>
      <c r="N232" s="21"/>
    </row>
    <row r="233" spans="12:14" x14ac:dyDescent="0.25">
      <c r="L233" s="22"/>
      <c r="M233" s="21"/>
      <c r="N233" s="21"/>
    </row>
    <row r="234" spans="12:14" x14ac:dyDescent="0.25">
      <c r="L234" s="22"/>
      <c r="M234" s="21"/>
      <c r="N234" s="21"/>
    </row>
    <row r="235" spans="12:14" x14ac:dyDescent="0.25">
      <c r="L235" s="22"/>
      <c r="M235" s="21"/>
      <c r="N235" s="21"/>
    </row>
    <row r="236" spans="12:14" x14ac:dyDescent="0.25">
      <c r="L236" s="22"/>
      <c r="M236" s="21"/>
      <c r="N236" s="21"/>
    </row>
    <row r="237" spans="12:14" x14ac:dyDescent="0.25">
      <c r="L237" s="22"/>
      <c r="M237" s="21"/>
      <c r="N237" s="21"/>
    </row>
    <row r="238" spans="12:14" x14ac:dyDescent="0.25">
      <c r="L238" s="22"/>
      <c r="M238" s="21"/>
      <c r="N238" s="21"/>
    </row>
    <row r="239" spans="12:14" x14ac:dyDescent="0.25">
      <c r="L239" s="22"/>
      <c r="M239" s="21"/>
      <c r="N239" s="21"/>
    </row>
    <row r="240" spans="12:14" x14ac:dyDescent="0.25">
      <c r="L240" s="22"/>
      <c r="M240" s="21"/>
      <c r="N240" s="21"/>
    </row>
    <row r="241" spans="12:14" x14ac:dyDescent="0.25">
      <c r="L241" s="22"/>
      <c r="M241" s="21"/>
      <c r="N241" s="21"/>
    </row>
    <row r="242" spans="12:14" x14ac:dyDescent="0.25">
      <c r="L242" s="22"/>
      <c r="M242" s="21"/>
      <c r="N242" s="21"/>
    </row>
    <row r="243" spans="12:14" x14ac:dyDescent="0.25">
      <c r="L243" s="22"/>
      <c r="M243" s="21"/>
      <c r="N243" s="21"/>
    </row>
    <row r="244" spans="12:14" x14ac:dyDescent="0.25">
      <c r="L244" s="22"/>
      <c r="M244" s="21"/>
      <c r="N244" s="21"/>
    </row>
    <row r="245" spans="12:14" x14ac:dyDescent="0.25">
      <c r="L245" s="22"/>
      <c r="M245" s="21"/>
      <c r="N245" s="21"/>
    </row>
    <row r="246" spans="12:14" x14ac:dyDescent="0.25">
      <c r="L246" s="22"/>
      <c r="M246" s="21"/>
      <c r="N246" s="21"/>
    </row>
    <row r="247" spans="12:14" x14ac:dyDescent="0.25">
      <c r="L247" s="22"/>
      <c r="M247" s="21"/>
      <c r="N247" s="21"/>
    </row>
    <row r="248" spans="12:14" x14ac:dyDescent="0.25">
      <c r="L248" s="22"/>
      <c r="M248" s="21"/>
      <c r="N248" s="21"/>
    </row>
    <row r="249" spans="12:14" x14ac:dyDescent="0.25">
      <c r="L249" s="22"/>
      <c r="M249" s="21"/>
      <c r="N249" s="21"/>
    </row>
    <row r="250" spans="12:14" x14ac:dyDescent="0.25">
      <c r="L250" s="22"/>
      <c r="M250" s="21"/>
      <c r="N250" s="21"/>
    </row>
    <row r="251" spans="12:14" x14ac:dyDescent="0.25">
      <c r="L251" s="22"/>
      <c r="M251" s="21"/>
      <c r="N251" s="21"/>
    </row>
    <row r="252" spans="12:14" x14ac:dyDescent="0.25">
      <c r="L252" s="22"/>
      <c r="M252" s="21"/>
      <c r="N252" s="21"/>
    </row>
    <row r="253" spans="12:14" x14ac:dyDescent="0.25">
      <c r="L253" s="22"/>
      <c r="M253" s="21"/>
      <c r="N253" s="21"/>
    </row>
    <row r="254" spans="12:14" x14ac:dyDescent="0.25">
      <c r="L254" s="22"/>
      <c r="M254" s="21"/>
      <c r="N254" s="21"/>
    </row>
  </sheetData>
  <mergeCells count="41">
    <mergeCell ref="A17:A20"/>
    <mergeCell ref="B17:B20"/>
    <mergeCell ref="A23:A25"/>
    <mergeCell ref="B23:B25"/>
    <mergeCell ref="A26:A27"/>
    <mergeCell ref="B26:B27"/>
    <mergeCell ref="J1:N1"/>
    <mergeCell ref="A1:C1"/>
    <mergeCell ref="D1:I1"/>
    <mergeCell ref="B13:B14"/>
    <mergeCell ref="A15:A16"/>
    <mergeCell ref="B15:B16"/>
    <mergeCell ref="A3:A5"/>
    <mergeCell ref="B3:B5"/>
    <mergeCell ref="A6:A9"/>
    <mergeCell ref="B6:B9"/>
    <mergeCell ref="A10:A12"/>
    <mergeCell ref="B10:B12"/>
    <mergeCell ref="A13:A14"/>
    <mergeCell ref="A28:A30"/>
    <mergeCell ref="B28:B30"/>
    <mergeCell ref="A31:A32"/>
    <mergeCell ref="B31:B32"/>
    <mergeCell ref="A33:A34"/>
    <mergeCell ref="B33:B34"/>
    <mergeCell ref="A37:A41"/>
    <mergeCell ref="B37:B41"/>
    <mergeCell ref="A43:A46"/>
    <mergeCell ref="B43:B46"/>
    <mergeCell ref="A51:A59"/>
    <mergeCell ref="B51:B59"/>
    <mergeCell ref="J75:M75"/>
    <mergeCell ref="J76:M76"/>
    <mergeCell ref="A62:A66"/>
    <mergeCell ref="B62:B66"/>
    <mergeCell ref="J72:M72"/>
    <mergeCell ref="J73:M73"/>
    <mergeCell ref="J74:M74"/>
    <mergeCell ref="J71:N71"/>
    <mergeCell ref="J69:N69"/>
    <mergeCell ref="J70:N7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18" t="s">
        <v>11</v>
      </c>
      <c r="B1" s="118"/>
      <c r="C1" s="118"/>
      <c r="D1" s="118"/>
      <c r="E1" s="118"/>
      <c r="F1" s="118"/>
      <c r="G1" s="118"/>
      <c r="H1" s="118"/>
    </row>
    <row r="2" spans="1:8" ht="20.25" x14ac:dyDescent="0.2">
      <c r="B2" s="3"/>
    </row>
    <row r="3" spans="1:8" ht="47.25" customHeight="1" x14ac:dyDescent="0.2">
      <c r="A3" s="119" t="s">
        <v>12</v>
      </c>
      <c r="B3" s="119"/>
      <c r="C3" s="119"/>
      <c r="D3" s="119"/>
      <c r="E3" s="119"/>
      <c r="F3" s="119"/>
      <c r="G3" s="119"/>
      <c r="H3" s="119"/>
    </row>
    <row r="4" spans="1:8" ht="35.25" customHeight="1" x14ac:dyDescent="0.2">
      <c r="B4" s="4"/>
    </row>
    <row r="5" spans="1:8" ht="15" customHeight="1" x14ac:dyDescent="0.2">
      <c r="A5" s="120" t="s">
        <v>13</v>
      </c>
      <c r="B5" s="120"/>
      <c r="C5" s="120"/>
      <c r="D5" s="120"/>
      <c r="E5" s="120"/>
      <c r="F5" s="120"/>
      <c r="G5" s="120"/>
      <c r="H5" s="120"/>
    </row>
    <row r="6" spans="1:8" ht="15" customHeight="1" x14ac:dyDescent="0.2">
      <c r="A6" s="120" t="s">
        <v>14</v>
      </c>
      <c r="B6" s="120"/>
      <c r="C6" s="120"/>
      <c r="D6" s="120"/>
      <c r="E6" s="120"/>
      <c r="F6" s="120"/>
      <c r="G6" s="120"/>
      <c r="H6" s="120"/>
    </row>
    <row r="7" spans="1:8" ht="15" customHeight="1" x14ac:dyDescent="0.2">
      <c r="A7" s="120" t="s">
        <v>15</v>
      </c>
      <c r="B7" s="120"/>
      <c r="C7" s="120"/>
      <c r="D7" s="120"/>
      <c r="E7" s="120"/>
      <c r="F7" s="120"/>
      <c r="G7" s="120"/>
      <c r="H7" s="120"/>
    </row>
    <row r="8" spans="1:8" ht="15" customHeight="1" x14ac:dyDescent="0.2">
      <c r="A8" s="120" t="s">
        <v>16</v>
      </c>
      <c r="B8" s="120"/>
      <c r="C8" s="120"/>
      <c r="D8" s="120"/>
      <c r="E8" s="120"/>
      <c r="F8" s="120"/>
      <c r="G8" s="120"/>
      <c r="H8" s="120"/>
    </row>
    <row r="9" spans="1:8" ht="30" customHeight="1" x14ac:dyDescent="0.2">
      <c r="B9" s="5"/>
    </row>
    <row r="10" spans="1:8" ht="105" customHeight="1" x14ac:dyDescent="0.2">
      <c r="A10" s="121" t="s">
        <v>17</v>
      </c>
      <c r="B10" s="121"/>
      <c r="C10" s="121"/>
      <c r="D10" s="121"/>
      <c r="E10" s="121"/>
      <c r="F10" s="121"/>
      <c r="G10" s="121"/>
      <c r="H10" s="121"/>
    </row>
    <row r="11" spans="1:8" ht="15.75" thickBot="1" x14ac:dyDescent="0.25">
      <c r="B11" s="6"/>
    </row>
    <row r="12" spans="1:8" ht="48.75" thickBot="1" x14ac:dyDescent="0.25">
      <c r="A12" s="7" t="s">
        <v>10</v>
      </c>
      <c r="B12" s="7" t="s">
        <v>8</v>
      </c>
      <c r="C12" s="8" t="s">
        <v>18</v>
      </c>
      <c r="D12" s="8" t="s">
        <v>9</v>
      </c>
      <c r="E12" s="8" t="s">
        <v>19</v>
      </c>
      <c r="F12" s="8" t="s">
        <v>20</v>
      </c>
      <c r="G12" s="8" t="s">
        <v>21</v>
      </c>
      <c r="H12" s="8" t="s">
        <v>22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22" t="s">
        <v>23</v>
      </c>
      <c r="B19" s="122"/>
      <c r="C19" s="122"/>
      <c r="D19" s="122"/>
      <c r="E19" s="122"/>
      <c r="F19" s="122"/>
      <c r="G19" s="122"/>
      <c r="H19" s="122"/>
    </row>
    <row r="20" spans="1:8" ht="14.25" x14ac:dyDescent="0.2">
      <c r="A20" s="123" t="s">
        <v>24</v>
      </c>
      <c r="B20" s="123"/>
      <c r="C20" s="123"/>
      <c r="D20" s="123"/>
      <c r="E20" s="123"/>
      <c r="F20" s="123"/>
      <c r="G20" s="123"/>
      <c r="H20" s="12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24" t="s">
        <v>25</v>
      </c>
      <c r="B24" s="124"/>
      <c r="C24" s="124"/>
      <c r="D24" s="124"/>
      <c r="E24" s="124"/>
      <c r="F24" s="124"/>
      <c r="G24" s="124"/>
      <c r="H24" s="124"/>
    </row>
    <row r="25" spans="1:8" ht="15" customHeight="1" x14ac:dyDescent="0.2">
      <c r="A25" s="124" t="s">
        <v>26</v>
      </c>
      <c r="B25" s="124"/>
      <c r="C25" s="124"/>
      <c r="D25" s="124"/>
      <c r="E25" s="124"/>
      <c r="F25" s="124"/>
      <c r="G25" s="124"/>
      <c r="H25" s="124"/>
    </row>
    <row r="26" spans="1:8" ht="15" customHeight="1" x14ac:dyDescent="0.2">
      <c r="A26" s="117" t="s">
        <v>27</v>
      </c>
      <c r="B26" s="117"/>
      <c r="C26" s="117"/>
      <c r="D26" s="117"/>
      <c r="E26" s="117"/>
      <c r="F26" s="117"/>
      <c r="G26" s="117"/>
      <c r="H26" s="11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zoomScale="80" zoomScaleNormal="80" workbookViewId="0">
      <selection activeCell="K67" sqref="K4:K67"/>
    </sheetView>
  </sheetViews>
  <sheetFormatPr defaultColWidth="9.7109375" defaultRowHeight="20.100000000000001" customHeight="1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20.100000000000001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309</v>
      </c>
      <c r="N1" s="97" t="s">
        <v>310</v>
      </c>
      <c r="O1" s="97" t="s">
        <v>311</v>
      </c>
      <c r="P1" s="97" t="s">
        <v>312</v>
      </c>
      <c r="Q1" s="97" t="s">
        <v>313</v>
      </c>
      <c r="R1" s="97" t="s">
        <v>41</v>
      </c>
      <c r="S1" s="97" t="s">
        <v>41</v>
      </c>
      <c r="T1" s="97" t="s">
        <v>41</v>
      </c>
      <c r="U1" s="97" t="s">
        <v>41</v>
      </c>
      <c r="V1" s="97" t="s">
        <v>41</v>
      </c>
    </row>
    <row r="2" spans="1:22" ht="20.100000000000001" customHeight="1" x14ac:dyDescent="0.25">
      <c r="A2" s="98" t="s">
        <v>244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20.100000000000001" customHeight="1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43465</v>
      </c>
      <c r="N3" s="75">
        <v>43465</v>
      </c>
      <c r="O3" s="75">
        <v>43465</v>
      </c>
      <c r="P3" s="75">
        <v>43465</v>
      </c>
      <c r="Q3" s="75">
        <v>43465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83"/>
      <c r="N4" s="80"/>
      <c r="O4" s="80"/>
      <c r="P4" s="80"/>
      <c r="Q4" s="80"/>
      <c r="R4" s="40"/>
      <c r="S4" s="38"/>
      <c r="T4" s="38"/>
      <c r="U4" s="39"/>
      <c r="V4" s="39"/>
    </row>
    <row r="5" spans="1:22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83"/>
      <c r="N5" s="80"/>
      <c r="O5" s="80"/>
      <c r="P5" s="80"/>
      <c r="Q5" s="80"/>
      <c r="R5" s="38"/>
      <c r="S5" s="38"/>
      <c r="T5" s="38"/>
      <c r="U5" s="39"/>
      <c r="V5" s="39"/>
    </row>
    <row r="6" spans="1:22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83"/>
      <c r="N6" s="80"/>
      <c r="O6" s="80"/>
      <c r="P6" s="80"/>
      <c r="Q6" s="80"/>
      <c r="R6" s="38"/>
      <c r="S6" s="38"/>
      <c r="T6" s="38"/>
      <c r="U6" s="39"/>
      <c r="V6" s="39"/>
    </row>
    <row r="7" spans="1:22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83"/>
      <c r="N7" s="80"/>
      <c r="O7" s="80"/>
      <c r="P7" s="80"/>
      <c r="Q7" s="80"/>
      <c r="R7" s="38"/>
      <c r="S7" s="38"/>
      <c r="T7" s="38"/>
      <c r="U7" s="39"/>
      <c r="V7" s="39"/>
    </row>
    <row r="8" spans="1:22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83"/>
      <c r="N8" s="80"/>
      <c r="O8" s="80"/>
      <c r="P8" s="80"/>
      <c r="Q8" s="80"/>
      <c r="R8" s="38"/>
      <c r="S8" s="38"/>
      <c r="T8" s="38"/>
      <c r="U8" s="39"/>
      <c r="V8" s="39"/>
    </row>
    <row r="9" spans="1:22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83"/>
      <c r="N9" s="80"/>
      <c r="O9" s="80"/>
      <c r="P9" s="80"/>
      <c r="Q9" s="80"/>
      <c r="R9" s="38"/>
      <c r="S9" s="38"/>
      <c r="T9" s="38"/>
      <c r="U9" s="39"/>
      <c r="V9" s="39"/>
    </row>
    <row r="10" spans="1:22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83"/>
      <c r="N10" s="80"/>
      <c r="O10" s="80"/>
      <c r="P10" s="80"/>
      <c r="Q10" s="80"/>
      <c r="R10" s="38"/>
      <c r="S10" s="38"/>
      <c r="T10" s="38"/>
      <c r="U10" s="39"/>
      <c r="V10" s="39"/>
    </row>
    <row r="11" spans="1:22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83"/>
      <c r="N11" s="80"/>
      <c r="O11" s="80"/>
      <c r="P11" s="80"/>
      <c r="Q11" s="80"/>
      <c r="R11" s="38"/>
      <c r="S11" s="38"/>
      <c r="T11" s="38"/>
      <c r="U11" s="39"/>
      <c r="V11" s="39"/>
    </row>
    <row r="12" spans="1:22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0"/>
        <v>OK</v>
      </c>
      <c r="M12" s="83"/>
      <c r="N12" s="80"/>
      <c r="O12" s="80"/>
      <c r="P12" s="80"/>
      <c r="Q12" s="80"/>
      <c r="R12" s="38"/>
      <c r="S12" s="38"/>
      <c r="T12" s="38"/>
      <c r="U12" s="39"/>
      <c r="V12" s="39"/>
    </row>
    <row r="13" spans="1:22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3</v>
      </c>
      <c r="K13" s="31">
        <f t="shared" si="1"/>
        <v>2</v>
      </c>
      <c r="L13" s="32" t="str">
        <f t="shared" si="0"/>
        <v>OK</v>
      </c>
      <c r="M13" s="83"/>
      <c r="N13" s="80"/>
      <c r="O13" s="80"/>
      <c r="P13" s="80"/>
      <c r="Q13" s="84">
        <v>1</v>
      </c>
      <c r="R13" s="38"/>
      <c r="S13" s="38"/>
      <c r="T13" s="38"/>
      <c r="U13" s="39"/>
      <c r="V13" s="39"/>
    </row>
    <row r="14" spans="1:22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83"/>
      <c r="N14" s="80"/>
      <c r="O14" s="80"/>
      <c r="P14" s="80"/>
      <c r="Q14" s="80"/>
      <c r="R14" s="38"/>
      <c r="S14" s="38"/>
      <c r="T14" s="38"/>
      <c r="U14" s="39"/>
      <c r="V14" s="39"/>
    </row>
    <row r="15" spans="1:22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83"/>
      <c r="N15" s="80"/>
      <c r="O15" s="80"/>
      <c r="P15" s="80"/>
      <c r="Q15" s="80"/>
      <c r="R15" s="38"/>
      <c r="S15" s="38"/>
      <c r="T15" s="38"/>
      <c r="U15" s="39"/>
      <c r="V15" s="39"/>
    </row>
    <row r="16" spans="1:22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83"/>
      <c r="N16" s="80"/>
      <c r="O16" s="80"/>
      <c r="P16" s="80"/>
      <c r="Q16" s="80"/>
      <c r="R16" s="38"/>
      <c r="S16" s="38"/>
      <c r="T16" s="38"/>
      <c r="U16" s="39"/>
      <c r="V16" s="39"/>
    </row>
    <row r="17" spans="1:22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5</v>
      </c>
      <c r="K17" s="31">
        <f t="shared" si="1"/>
        <v>0</v>
      </c>
      <c r="L17" s="32" t="str">
        <f t="shared" si="0"/>
        <v>OK</v>
      </c>
      <c r="M17" s="83"/>
      <c r="N17" s="80"/>
      <c r="O17" s="80"/>
      <c r="P17" s="84">
        <v>5</v>
      </c>
      <c r="Q17" s="80"/>
      <c r="R17" s="38"/>
      <c r="S17" s="38"/>
      <c r="T17" s="38"/>
      <c r="U17" s="39"/>
      <c r="V17" s="39"/>
    </row>
    <row r="18" spans="1:22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83"/>
      <c r="N18" s="80"/>
      <c r="O18" s="80"/>
      <c r="P18" s="80"/>
      <c r="Q18" s="80"/>
      <c r="R18" s="38"/>
      <c r="S18" s="38"/>
      <c r="T18" s="38"/>
      <c r="U18" s="39"/>
      <c r="V18" s="39"/>
    </row>
    <row r="19" spans="1:22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83"/>
      <c r="N19" s="80"/>
      <c r="O19" s="80"/>
      <c r="P19" s="80"/>
      <c r="Q19" s="80"/>
      <c r="R19" s="38"/>
      <c r="S19" s="38"/>
      <c r="T19" s="38"/>
      <c r="U19" s="39"/>
      <c r="V19" s="39"/>
    </row>
    <row r="20" spans="1:22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83"/>
      <c r="N20" s="80"/>
      <c r="O20" s="80"/>
      <c r="P20" s="80"/>
      <c r="Q20" s="80"/>
      <c r="R20" s="38"/>
      <c r="S20" s="38"/>
      <c r="T20" s="38"/>
      <c r="U20" s="39"/>
      <c r="V20" s="39"/>
    </row>
    <row r="21" spans="1:22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83"/>
      <c r="N21" s="80"/>
      <c r="O21" s="80"/>
      <c r="P21" s="80"/>
      <c r="Q21" s="80"/>
      <c r="R21" s="38"/>
      <c r="S21" s="38"/>
      <c r="T21" s="38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83"/>
      <c r="N22" s="80"/>
      <c r="O22" s="80"/>
      <c r="P22" s="80"/>
      <c r="Q22" s="80"/>
      <c r="R22" s="38"/>
      <c r="S22" s="38"/>
      <c r="T22" s="38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83"/>
      <c r="N23" s="80"/>
      <c r="O23" s="80"/>
      <c r="P23" s="80"/>
      <c r="Q23" s="80"/>
      <c r="R23" s="38"/>
      <c r="S23" s="38"/>
      <c r="T23" s="38"/>
      <c r="U23" s="39"/>
      <c r="V23" s="39"/>
    </row>
    <row r="24" spans="1:22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83"/>
      <c r="N24" s="80"/>
      <c r="O24" s="80"/>
      <c r="P24" s="80"/>
      <c r="Q24" s="80"/>
      <c r="R24" s="38"/>
      <c r="S24" s="38"/>
      <c r="T24" s="38"/>
      <c r="U24" s="39"/>
      <c r="V24" s="39"/>
    </row>
    <row r="25" spans="1:22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5</v>
      </c>
      <c r="K25" s="31">
        <f t="shared" si="1"/>
        <v>5</v>
      </c>
      <c r="L25" s="32" t="str">
        <f t="shared" si="0"/>
        <v>OK</v>
      </c>
      <c r="M25" s="83"/>
      <c r="N25" s="80"/>
      <c r="O25" s="80"/>
      <c r="P25" s="80"/>
      <c r="Q25" s="80"/>
      <c r="R25" s="38"/>
      <c r="S25" s="38"/>
      <c r="T25" s="38"/>
      <c r="U25" s="39"/>
      <c r="V25" s="39"/>
    </row>
    <row r="26" spans="1:22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83"/>
      <c r="N26" s="80"/>
      <c r="O26" s="80"/>
      <c r="P26" s="80"/>
      <c r="Q26" s="80"/>
      <c r="R26" s="38"/>
      <c r="S26" s="38"/>
      <c r="T26" s="38"/>
      <c r="U26" s="39"/>
      <c r="V26" s="39"/>
    </row>
    <row r="27" spans="1:22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83"/>
      <c r="N27" s="80"/>
      <c r="O27" s="80"/>
      <c r="P27" s="80"/>
      <c r="Q27" s="80"/>
      <c r="R27" s="38"/>
      <c r="S27" s="38"/>
      <c r="T27" s="38"/>
      <c r="U27" s="39"/>
      <c r="V27" s="39"/>
    </row>
    <row r="28" spans="1:22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83"/>
      <c r="N28" s="80"/>
      <c r="O28" s="80"/>
      <c r="P28" s="80"/>
      <c r="Q28" s="80"/>
      <c r="R28" s="38"/>
      <c r="S28" s="38"/>
      <c r="T28" s="38"/>
      <c r="U28" s="39"/>
      <c r="V28" s="39"/>
    </row>
    <row r="29" spans="1:22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1"/>
        <v>1</v>
      </c>
      <c r="L29" s="32" t="str">
        <f t="shared" si="0"/>
        <v>OK</v>
      </c>
      <c r="M29" s="85">
        <v>1</v>
      </c>
      <c r="N29" s="80"/>
      <c r="O29" s="80"/>
      <c r="P29" s="80"/>
      <c r="Q29" s="80"/>
      <c r="R29" s="38"/>
      <c r="S29" s="38"/>
      <c r="T29" s="38"/>
      <c r="U29" s="39"/>
      <c r="V29" s="39"/>
    </row>
    <row r="30" spans="1:22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4</v>
      </c>
      <c r="L30" s="32" t="str">
        <f t="shared" si="0"/>
        <v>OK</v>
      </c>
      <c r="M30" s="85">
        <v>1</v>
      </c>
      <c r="N30" s="80"/>
      <c r="O30" s="80"/>
      <c r="P30" s="80"/>
      <c r="Q30" s="80"/>
      <c r="R30" s="38"/>
      <c r="S30" s="38"/>
      <c r="T30" s="38"/>
      <c r="U30" s="39"/>
      <c r="V30" s="39"/>
    </row>
    <row r="31" spans="1:22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83"/>
      <c r="N31" s="80"/>
      <c r="O31" s="80"/>
      <c r="P31" s="80"/>
      <c r="Q31" s="80"/>
      <c r="R31" s="38"/>
      <c r="S31" s="38"/>
      <c r="T31" s="38"/>
      <c r="U31" s="39"/>
      <c r="V31" s="39"/>
    </row>
    <row r="32" spans="1:22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83"/>
      <c r="N32" s="80"/>
      <c r="O32" s="80"/>
      <c r="P32" s="80"/>
      <c r="Q32" s="80"/>
      <c r="R32" s="38"/>
      <c r="S32" s="38"/>
      <c r="T32" s="38"/>
      <c r="U32" s="39"/>
      <c r="V32" s="39"/>
    </row>
    <row r="33" spans="1:22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83"/>
      <c r="N33" s="80"/>
      <c r="O33" s="80"/>
      <c r="P33" s="80"/>
      <c r="Q33" s="80"/>
      <c r="R33" s="38"/>
      <c r="S33" s="38"/>
      <c r="T33" s="38"/>
      <c r="U33" s="39"/>
      <c r="V33" s="39"/>
    </row>
    <row r="34" spans="1:22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83"/>
      <c r="N34" s="80"/>
      <c r="O34" s="80"/>
      <c r="P34" s="80"/>
      <c r="Q34" s="80"/>
      <c r="R34" s="38"/>
      <c r="S34" s="38"/>
      <c r="T34" s="38"/>
      <c r="U34" s="39"/>
      <c r="V34" s="39"/>
    </row>
    <row r="35" spans="1:22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30</v>
      </c>
      <c r="K35" s="31">
        <f t="shared" si="1"/>
        <v>26</v>
      </c>
      <c r="L35" s="32" t="str">
        <f t="shared" si="0"/>
        <v>OK</v>
      </c>
      <c r="M35" s="83"/>
      <c r="N35" s="80"/>
      <c r="O35" s="84">
        <v>4</v>
      </c>
      <c r="P35" s="80"/>
      <c r="Q35" s="80"/>
      <c r="R35" s="38"/>
      <c r="S35" s="38"/>
      <c r="T35" s="38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30</v>
      </c>
      <c r="K36" s="31">
        <f t="shared" si="1"/>
        <v>26</v>
      </c>
      <c r="L36" s="32" t="str">
        <f t="shared" si="0"/>
        <v>OK</v>
      </c>
      <c r="M36" s="83"/>
      <c r="N36" s="80"/>
      <c r="O36" s="84">
        <v>4</v>
      </c>
      <c r="P36" s="80"/>
      <c r="Q36" s="80"/>
      <c r="R36" s="38"/>
      <c r="S36" s="38"/>
      <c r="T36" s="38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0</v>
      </c>
      <c r="L37" s="32" t="str">
        <f t="shared" si="0"/>
        <v>OK</v>
      </c>
      <c r="M37" s="83"/>
      <c r="N37" s="84">
        <v>10</v>
      </c>
      <c r="O37" s="80"/>
      <c r="P37" s="80"/>
      <c r="Q37" s="80"/>
      <c r="R37" s="38"/>
      <c r="S37" s="38"/>
      <c r="T37" s="38"/>
      <c r="U37" s="39"/>
      <c r="V37" s="39"/>
    </row>
    <row r="38" spans="1:22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10</v>
      </c>
      <c r="K38" s="31">
        <f t="shared" si="1"/>
        <v>0</v>
      </c>
      <c r="L38" s="32" t="str">
        <f t="shared" si="0"/>
        <v>OK</v>
      </c>
      <c r="M38" s="85">
        <v>10</v>
      </c>
      <c r="N38" s="80"/>
      <c r="O38" s="80"/>
      <c r="P38" s="80"/>
      <c r="Q38" s="80"/>
      <c r="R38" s="38"/>
      <c r="S38" s="38"/>
      <c r="T38" s="38"/>
      <c r="U38" s="39"/>
      <c r="V38" s="39"/>
    </row>
    <row r="39" spans="1:22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83"/>
      <c r="N39" s="80"/>
      <c r="O39" s="80"/>
      <c r="P39" s="80"/>
      <c r="Q39" s="80"/>
      <c r="R39" s="38"/>
      <c r="S39" s="38"/>
      <c r="T39" s="38"/>
      <c r="U39" s="39"/>
      <c r="V39" s="39"/>
    </row>
    <row r="40" spans="1:22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83"/>
      <c r="N40" s="80"/>
      <c r="O40" s="80"/>
      <c r="P40" s="80"/>
      <c r="Q40" s="80"/>
      <c r="R40" s="38"/>
      <c r="S40" s="38"/>
      <c r="T40" s="38"/>
      <c r="U40" s="39"/>
      <c r="V40" s="39"/>
    </row>
    <row r="41" spans="1:22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83"/>
      <c r="N41" s="80"/>
      <c r="O41" s="80"/>
      <c r="P41" s="80"/>
      <c r="Q41" s="80"/>
      <c r="R41" s="38"/>
      <c r="S41" s="38"/>
      <c r="T41" s="38"/>
      <c r="U41" s="39"/>
      <c r="V41" s="39"/>
    </row>
    <row r="42" spans="1:22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10</v>
      </c>
      <c r="K42" s="31">
        <f t="shared" si="1"/>
        <v>0</v>
      </c>
      <c r="L42" s="32" t="str">
        <f t="shared" si="0"/>
        <v>OK</v>
      </c>
      <c r="M42" s="85">
        <v>10</v>
      </c>
      <c r="N42" s="80"/>
      <c r="O42" s="80"/>
      <c r="P42" s="80"/>
      <c r="Q42" s="80"/>
      <c r="R42" s="38"/>
      <c r="S42" s="38"/>
      <c r="T42" s="38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83"/>
      <c r="N43" s="80"/>
      <c r="O43" s="80"/>
      <c r="P43" s="80"/>
      <c r="Q43" s="80"/>
      <c r="R43" s="38"/>
      <c r="S43" s="38"/>
      <c r="T43" s="38"/>
      <c r="U43" s="39"/>
      <c r="V43" s="39"/>
    </row>
    <row r="44" spans="1:22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83"/>
      <c r="N44" s="80"/>
      <c r="O44" s="80"/>
      <c r="P44" s="80"/>
      <c r="Q44" s="80"/>
      <c r="R44" s="38"/>
      <c r="S44" s="38"/>
      <c r="T44" s="38"/>
      <c r="U44" s="39"/>
      <c r="V44" s="39"/>
    </row>
    <row r="45" spans="1:22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83"/>
      <c r="N45" s="80"/>
      <c r="O45" s="80"/>
      <c r="P45" s="80"/>
      <c r="Q45" s="80"/>
      <c r="R45" s="38"/>
      <c r="S45" s="38"/>
      <c r="T45" s="38"/>
      <c r="U45" s="39"/>
      <c r="V45" s="39"/>
    </row>
    <row r="46" spans="1:22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f>20</f>
        <v>20</v>
      </c>
      <c r="K46" s="31">
        <f t="shared" si="1"/>
        <v>20</v>
      </c>
      <c r="L46" s="32" t="str">
        <f t="shared" si="0"/>
        <v>OK</v>
      </c>
      <c r="M46" s="83"/>
      <c r="N46" s="80"/>
      <c r="O46" s="80"/>
      <c r="P46" s="80"/>
      <c r="Q46" s="80"/>
      <c r="R46" s="38"/>
      <c r="S46" s="38"/>
      <c r="T46" s="38"/>
      <c r="U46" s="39"/>
      <c r="V46" s="39"/>
    </row>
    <row r="47" spans="1:22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83"/>
      <c r="N47" s="80"/>
      <c r="O47" s="80"/>
      <c r="P47" s="80"/>
      <c r="Q47" s="80"/>
      <c r="R47" s="38"/>
      <c r="S47" s="38"/>
      <c r="T47" s="38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83"/>
      <c r="N48" s="80"/>
      <c r="O48" s="80"/>
      <c r="P48" s="80"/>
      <c r="Q48" s="80"/>
      <c r="R48" s="38"/>
      <c r="S48" s="38"/>
      <c r="T48" s="38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83"/>
      <c r="N49" s="80"/>
      <c r="O49" s="80"/>
      <c r="P49" s="80"/>
      <c r="Q49" s="80"/>
      <c r="R49" s="38"/>
      <c r="S49" s="38"/>
      <c r="T49" s="38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83"/>
      <c r="N50" s="80"/>
      <c r="O50" s="80"/>
      <c r="P50" s="80"/>
      <c r="Q50" s="80"/>
      <c r="R50" s="38"/>
      <c r="S50" s="38"/>
      <c r="T50" s="38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83"/>
      <c r="N51" s="80"/>
      <c r="O51" s="80"/>
      <c r="P51" s="80"/>
      <c r="Q51" s="80"/>
      <c r="R51" s="38"/>
      <c r="S51" s="38"/>
      <c r="T51" s="38"/>
      <c r="U51" s="39"/>
      <c r="V51" s="39"/>
    </row>
    <row r="52" spans="1:22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83"/>
      <c r="N52" s="80"/>
      <c r="O52" s="80"/>
      <c r="P52" s="80"/>
      <c r="Q52" s="80"/>
      <c r="R52" s="38"/>
      <c r="S52" s="38"/>
      <c r="T52" s="38"/>
      <c r="U52" s="39"/>
      <c r="V52" s="39"/>
    </row>
    <row r="53" spans="1:22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83"/>
      <c r="N53" s="80"/>
      <c r="O53" s="80"/>
      <c r="P53" s="80"/>
      <c r="Q53" s="80"/>
      <c r="R53" s="38"/>
      <c r="S53" s="38"/>
      <c r="T53" s="38"/>
      <c r="U53" s="39"/>
      <c r="V53" s="39"/>
    </row>
    <row r="54" spans="1:22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83"/>
      <c r="N54" s="80"/>
      <c r="O54" s="80"/>
      <c r="P54" s="80"/>
      <c r="Q54" s="80"/>
      <c r="R54" s="38"/>
      <c r="S54" s="38"/>
      <c r="T54" s="38"/>
      <c r="U54" s="39"/>
      <c r="V54" s="39"/>
    </row>
    <row r="55" spans="1:22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83"/>
      <c r="N55" s="80"/>
      <c r="O55" s="80"/>
      <c r="P55" s="80"/>
      <c r="Q55" s="80"/>
      <c r="R55" s="38"/>
      <c r="S55" s="38"/>
      <c r="T55" s="38"/>
      <c r="U55" s="39"/>
      <c r="V55" s="39"/>
    </row>
    <row r="56" spans="1:22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83"/>
      <c r="N56" s="80"/>
      <c r="O56" s="80"/>
      <c r="P56" s="80"/>
      <c r="Q56" s="80"/>
      <c r="R56" s="38"/>
      <c r="S56" s="38"/>
      <c r="T56" s="38"/>
      <c r="U56" s="39"/>
      <c r="V56" s="39"/>
    </row>
    <row r="57" spans="1:22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83"/>
      <c r="N57" s="80"/>
      <c r="O57" s="80"/>
      <c r="P57" s="80"/>
      <c r="Q57" s="80"/>
      <c r="R57" s="38"/>
      <c r="S57" s="38"/>
      <c r="T57" s="38"/>
      <c r="U57" s="39"/>
      <c r="V57" s="39"/>
    </row>
    <row r="58" spans="1:22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83"/>
      <c r="N58" s="80"/>
      <c r="O58" s="80"/>
      <c r="P58" s="80"/>
      <c r="Q58" s="80"/>
      <c r="R58" s="38"/>
      <c r="S58" s="38"/>
      <c r="T58" s="38"/>
      <c r="U58" s="39"/>
      <c r="V58" s="39"/>
    </row>
    <row r="59" spans="1:22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83"/>
      <c r="N59" s="80"/>
      <c r="O59" s="80"/>
      <c r="P59" s="80"/>
      <c r="Q59" s="80"/>
      <c r="R59" s="38"/>
      <c r="S59" s="38"/>
      <c r="T59" s="38"/>
      <c r="U59" s="39"/>
      <c r="V59" s="39"/>
    </row>
    <row r="60" spans="1:22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83"/>
      <c r="N60" s="80"/>
      <c r="O60" s="80"/>
      <c r="P60" s="80"/>
      <c r="Q60" s="80"/>
      <c r="R60" s="38"/>
      <c r="S60" s="38"/>
      <c r="T60" s="38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83"/>
      <c r="N61" s="80"/>
      <c r="O61" s="80"/>
      <c r="P61" s="80"/>
      <c r="Q61" s="80"/>
      <c r="R61" s="38"/>
      <c r="S61" s="38"/>
      <c r="T61" s="38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>
        <v>15</v>
      </c>
      <c r="K62" s="31">
        <f>J62-(SUM(M62:V62))</f>
        <v>15</v>
      </c>
      <c r="L62" s="32" t="str">
        <f t="shared" si="0"/>
        <v>OK</v>
      </c>
      <c r="M62" s="83"/>
      <c r="N62" s="80"/>
      <c r="O62" s="80"/>
      <c r="P62" s="80"/>
      <c r="Q62" s="80"/>
      <c r="R62" s="38"/>
      <c r="S62" s="38"/>
      <c r="T62" s="38"/>
      <c r="U62" s="39"/>
      <c r="V62" s="39"/>
    </row>
    <row r="63" spans="1:22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83"/>
      <c r="N63" s="80"/>
      <c r="O63" s="80"/>
      <c r="P63" s="80"/>
      <c r="Q63" s="80"/>
      <c r="R63" s="38"/>
      <c r="S63" s="38"/>
      <c r="T63" s="38"/>
      <c r="U63" s="39"/>
      <c r="V63" s="39"/>
    </row>
    <row r="64" spans="1:22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83"/>
      <c r="N64" s="80"/>
      <c r="O64" s="80"/>
      <c r="P64" s="80"/>
      <c r="Q64" s="80"/>
      <c r="R64" s="38"/>
      <c r="S64" s="38"/>
      <c r="T64" s="38"/>
      <c r="U64" s="39"/>
      <c r="V64" s="39"/>
    </row>
    <row r="65" spans="1:22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83"/>
      <c r="N65" s="80"/>
      <c r="O65" s="80"/>
      <c r="P65" s="80"/>
      <c r="Q65" s="80"/>
      <c r="R65" s="38"/>
      <c r="S65" s="38"/>
      <c r="T65" s="38"/>
      <c r="U65" s="39"/>
      <c r="V65" s="39"/>
    </row>
    <row r="66" spans="1:22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83"/>
      <c r="N66" s="80"/>
      <c r="O66" s="80"/>
      <c r="P66" s="80"/>
      <c r="Q66" s="80"/>
      <c r="R66" s="38"/>
      <c r="S66" s="38"/>
      <c r="T66" s="38"/>
      <c r="U66" s="39"/>
      <c r="V66" s="39"/>
    </row>
    <row r="67" spans="1:22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83"/>
      <c r="N67" s="80"/>
      <c r="O67" s="80"/>
      <c r="P67" s="80"/>
      <c r="Q67" s="80"/>
      <c r="R67" s="38"/>
      <c r="S67" s="38"/>
      <c r="T67" s="38"/>
      <c r="U67" s="39"/>
      <c r="V67" s="39"/>
    </row>
    <row r="68" spans="1:22" ht="20.100000000000001" customHeight="1" x14ac:dyDescent="0.25">
      <c r="I68" s="47"/>
    </row>
    <row r="69" spans="1:22" ht="20.100000000000001" customHeight="1" x14ac:dyDescent="0.25">
      <c r="I69" s="47"/>
    </row>
    <row r="70" spans="1:22" ht="20.100000000000001" customHeight="1" x14ac:dyDescent="0.25">
      <c r="I70" s="47"/>
    </row>
  </sheetData>
  <mergeCells count="44">
    <mergeCell ref="U1:U2"/>
    <mergeCell ref="V1:V2"/>
    <mergeCell ref="A2:L2"/>
    <mergeCell ref="A4:A6"/>
    <mergeCell ref="B4:B6"/>
    <mergeCell ref="A1:C1"/>
    <mergeCell ref="D1:I1"/>
    <mergeCell ref="J1:L1"/>
    <mergeCell ref="R1:R2"/>
    <mergeCell ref="S1:S2"/>
    <mergeCell ref="T1:T2"/>
    <mergeCell ref="M1:M2"/>
    <mergeCell ref="N1:N2"/>
    <mergeCell ref="O1:O2"/>
    <mergeCell ref="P1:P2"/>
    <mergeCell ref="Q1:Q2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B1" zoomScale="80" zoomScaleNormal="80" workbookViewId="0">
      <selection activeCell="J36" sqref="J36"/>
    </sheetView>
  </sheetViews>
  <sheetFormatPr defaultColWidth="9.7109375" defaultRowHeight="20.100000000000001" customHeight="1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20.100000000000001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269</v>
      </c>
      <c r="N1" s="97" t="s">
        <v>270</v>
      </c>
      <c r="O1" s="97" t="s">
        <v>271</v>
      </c>
      <c r="P1" s="97" t="s">
        <v>272</v>
      </c>
      <c r="Q1" s="97" t="s">
        <v>273</v>
      </c>
      <c r="R1" s="97" t="s">
        <v>274</v>
      </c>
      <c r="S1" s="97" t="s">
        <v>275</v>
      </c>
      <c r="T1" s="97" t="s">
        <v>329</v>
      </c>
      <c r="U1" s="97" t="s">
        <v>41</v>
      </c>
      <c r="V1" s="97" t="s">
        <v>41</v>
      </c>
    </row>
    <row r="2" spans="1:22" ht="20.100000000000001" customHeight="1" x14ac:dyDescent="0.25">
      <c r="A2" s="98" t="s">
        <v>245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20.100000000000001" customHeight="1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43173</v>
      </c>
      <c r="N3" s="75">
        <v>43174</v>
      </c>
      <c r="O3" s="75">
        <v>43174</v>
      </c>
      <c r="P3" s="75">
        <v>43174</v>
      </c>
      <c r="Q3" s="75">
        <v>43266</v>
      </c>
      <c r="R3" s="75">
        <v>43266</v>
      </c>
      <c r="S3" s="75">
        <v>43269</v>
      </c>
      <c r="T3" s="75">
        <v>43368</v>
      </c>
      <c r="U3" s="30" t="s">
        <v>2</v>
      </c>
      <c r="V3" s="30" t="s">
        <v>2</v>
      </c>
    </row>
    <row r="4" spans="1:22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2</v>
      </c>
      <c r="K5" s="31">
        <f t="shared" ref="K5:K67" si="1">J5-(SUM(M5:V5))</f>
        <v>0</v>
      </c>
      <c r="L5" s="32" t="str">
        <f t="shared" si="0"/>
        <v>OK</v>
      </c>
      <c r="M5" s="38">
        <v>2</v>
      </c>
      <c r="N5" s="38"/>
      <c r="O5" s="38"/>
      <c r="P5" s="38"/>
      <c r="Q5" s="40"/>
      <c r="R5" s="38"/>
      <c r="S5" s="38"/>
      <c r="T5" s="38"/>
      <c r="U5" s="39"/>
      <c r="V5" s="39"/>
    </row>
    <row r="6" spans="1:22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si="1"/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4</v>
      </c>
      <c r="K9" s="31">
        <f t="shared" si="1"/>
        <v>4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2</v>
      </c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9">
        <v>2</v>
      </c>
      <c r="T12" s="38"/>
      <c r="U12" s="39"/>
      <c r="V12" s="39"/>
    </row>
    <row r="13" spans="1:22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9">
        <v>2</v>
      </c>
      <c r="U13" s="39"/>
      <c r="V13" s="39"/>
    </row>
    <row r="14" spans="1:22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20</v>
      </c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9">
        <v>20</v>
      </c>
      <c r="S14" s="38"/>
      <c r="T14" s="38"/>
      <c r="U14" s="39"/>
      <c r="V14" s="39"/>
    </row>
    <row r="15" spans="1:22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30</v>
      </c>
      <c r="K17" s="31">
        <f t="shared" si="1"/>
        <v>0</v>
      </c>
      <c r="L17" s="32" t="str">
        <f t="shared" si="0"/>
        <v>OK</v>
      </c>
      <c r="M17" s="38"/>
      <c r="N17" s="38"/>
      <c r="O17" s="38"/>
      <c r="P17" s="39">
        <v>30</v>
      </c>
      <c r="Q17" s="40"/>
      <c r="R17" s="38"/>
      <c r="S17" s="38"/>
      <c r="T17" s="38"/>
      <c r="U17" s="39"/>
      <c r="V17" s="39"/>
    </row>
    <row r="18" spans="1:22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9">
        <v>0</v>
      </c>
      <c r="O19" s="38"/>
      <c r="P19" s="38"/>
      <c r="Q19" s="40"/>
      <c r="R19" s="38"/>
      <c r="S19" s="38"/>
      <c r="T19" s="38"/>
      <c r="U19" s="39"/>
      <c r="V19" s="39"/>
    </row>
    <row r="20" spans="1:22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1"/>
        <v>10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1"/>
        <v>0</v>
      </c>
      <c r="L29" s="32" t="str">
        <f t="shared" si="0"/>
        <v>OK</v>
      </c>
      <c r="M29" s="38"/>
      <c r="N29" s="39">
        <v>2</v>
      </c>
      <c r="O29" s="38"/>
      <c r="P29" s="38"/>
      <c r="Q29" s="40"/>
      <c r="R29" s="38"/>
      <c r="S29" s="38"/>
      <c r="T29" s="38"/>
      <c r="U29" s="39"/>
      <c r="V29" s="39"/>
    </row>
    <row r="30" spans="1:22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0</v>
      </c>
      <c r="L30" s="32" t="str">
        <f t="shared" si="0"/>
        <v>OK</v>
      </c>
      <c r="M30" s="38"/>
      <c r="N30" s="39">
        <v>2</v>
      </c>
      <c r="O30" s="38"/>
      <c r="P30" s="38"/>
      <c r="Q30" s="40"/>
      <c r="R30" s="38"/>
      <c r="S30" s="38"/>
      <c r="T30" s="38"/>
      <c r="U30" s="39"/>
      <c r="V30" s="39"/>
    </row>
    <row r="31" spans="1:22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10</v>
      </c>
      <c r="K34" s="31">
        <f t="shared" si="1"/>
        <v>0</v>
      </c>
      <c r="L34" s="32" t="str">
        <f t="shared" si="0"/>
        <v>OK</v>
      </c>
      <c r="M34" s="38"/>
      <c r="N34" s="38"/>
      <c r="O34" s="39">
        <v>10</v>
      </c>
      <c r="P34" s="38"/>
      <c r="Q34" s="40"/>
      <c r="R34" s="38"/>
      <c r="S34" s="38"/>
      <c r="T34" s="38"/>
      <c r="U34" s="39"/>
      <c r="V34" s="39"/>
    </row>
    <row r="35" spans="1:22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25</v>
      </c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39">
        <v>25</v>
      </c>
      <c r="R35" s="38"/>
      <c r="S35" s="38"/>
      <c r="T35" s="38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f>30-10</f>
        <v>20</v>
      </c>
      <c r="K36" s="31">
        <f t="shared" si="1"/>
        <v>18</v>
      </c>
      <c r="L36" s="32" t="str">
        <f t="shared" si="0"/>
        <v>OK</v>
      </c>
      <c r="M36" s="38"/>
      <c r="N36" s="38"/>
      <c r="O36" s="39">
        <v>2</v>
      </c>
      <c r="P36" s="38"/>
      <c r="Q36" s="40"/>
      <c r="R36" s="38"/>
      <c r="S36" s="38"/>
      <c r="T36" s="38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10</v>
      </c>
      <c r="K37" s="31">
        <f t="shared" si="1"/>
        <v>0</v>
      </c>
      <c r="L37" s="32" t="str">
        <f t="shared" si="0"/>
        <v>OK</v>
      </c>
      <c r="M37" s="39">
        <v>10</v>
      </c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5</v>
      </c>
      <c r="K42" s="31">
        <f t="shared" si="1"/>
        <v>3</v>
      </c>
      <c r="L42" s="32" t="str">
        <f t="shared" si="0"/>
        <v>OK</v>
      </c>
      <c r="M42" s="38"/>
      <c r="N42" s="38">
        <v>2</v>
      </c>
      <c r="O42" s="38"/>
      <c r="P42" s="38"/>
      <c r="Q42" s="40"/>
      <c r="R42" s="38"/>
      <c r="S42" s="38"/>
      <c r="T42" s="38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20</v>
      </c>
      <c r="K44" s="31">
        <f t="shared" si="1"/>
        <v>20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20</v>
      </c>
      <c r="K45" s="31">
        <f t="shared" si="1"/>
        <v>20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10</v>
      </c>
      <c r="K46" s="31">
        <f t="shared" si="1"/>
        <v>10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2</v>
      </c>
      <c r="K48" s="31">
        <f t="shared" si="1"/>
        <v>2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20</v>
      </c>
      <c r="K50" s="31">
        <f t="shared" si="1"/>
        <v>20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 t="shared" si="1"/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ht="20.100000000000001" customHeight="1" x14ac:dyDescent="0.25">
      <c r="I68" s="47"/>
    </row>
    <row r="69" spans="1:22" ht="20.100000000000001" customHeight="1" x14ac:dyDescent="0.25">
      <c r="I69" s="47"/>
    </row>
    <row r="70" spans="1:22" ht="20.100000000000001" customHeight="1" x14ac:dyDescent="0.25">
      <c r="I70" s="47"/>
    </row>
  </sheetData>
  <mergeCells count="44">
    <mergeCell ref="V1:V2"/>
    <mergeCell ref="A2:L2"/>
    <mergeCell ref="A4:A6"/>
    <mergeCell ref="B4:B6"/>
    <mergeCell ref="S1:S2"/>
    <mergeCell ref="T1:T2"/>
    <mergeCell ref="U1:U2"/>
    <mergeCell ref="A7:A10"/>
    <mergeCell ref="B7:B10"/>
    <mergeCell ref="P1:P2"/>
    <mergeCell ref="Q1:Q2"/>
    <mergeCell ref="R1:R2"/>
    <mergeCell ref="A1:C1"/>
    <mergeCell ref="D1:I1"/>
    <mergeCell ref="J1:L1"/>
    <mergeCell ref="M1:M2"/>
    <mergeCell ref="N1:N2"/>
    <mergeCell ref="O1:O2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34:A35"/>
    <mergeCell ref="B34:B35"/>
    <mergeCell ref="A63:A67"/>
    <mergeCell ref="B63:B67"/>
    <mergeCell ref="A38:A42"/>
    <mergeCell ref="B38:B42"/>
    <mergeCell ref="A44:A47"/>
    <mergeCell ref="B44:B47"/>
    <mergeCell ref="A52:A60"/>
    <mergeCell ref="B52:B60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0"/>
  <sheetViews>
    <sheetView topLeftCell="A11" zoomScale="80" zoomScaleNormal="80" workbookViewId="0">
      <selection activeCell="K4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17" width="12" style="18" customWidth="1"/>
    <col min="18" max="18" width="11.42578125" style="18" customWidth="1"/>
    <col min="19" max="19" width="11.5703125" style="18" customWidth="1"/>
    <col min="20" max="20" width="13.28515625" style="15" customWidth="1"/>
    <col min="21" max="16384" width="9.7109375" style="15"/>
  </cols>
  <sheetData>
    <row r="1" spans="1:20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301</v>
      </c>
      <c r="N1" s="81" t="s">
        <v>302</v>
      </c>
      <c r="O1" s="81" t="s">
        <v>303</v>
      </c>
      <c r="P1" s="97" t="s">
        <v>304</v>
      </c>
      <c r="Q1" s="97" t="s">
        <v>305</v>
      </c>
      <c r="R1" s="97" t="s">
        <v>306</v>
      </c>
      <c r="S1" s="100" t="s">
        <v>307</v>
      </c>
      <c r="T1" s="97" t="s">
        <v>308</v>
      </c>
    </row>
    <row r="2" spans="1:20" ht="21.75" customHeight="1" x14ac:dyDescent="0.25">
      <c r="A2" s="98" t="s">
        <v>246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82"/>
      <c r="O2" s="82"/>
      <c r="P2" s="97"/>
      <c r="Q2" s="97"/>
      <c r="R2" s="97"/>
      <c r="S2" s="101"/>
      <c r="T2" s="97"/>
    </row>
    <row r="3" spans="1:20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43171</v>
      </c>
      <c r="N3" s="75">
        <v>43228</v>
      </c>
      <c r="O3" s="75">
        <v>43264</v>
      </c>
      <c r="P3" s="75">
        <v>43264</v>
      </c>
      <c r="Q3" s="75">
        <v>43264</v>
      </c>
      <c r="R3" s="75">
        <v>43264</v>
      </c>
      <c r="S3" s="75">
        <v>43206</v>
      </c>
      <c r="T3" s="75">
        <v>43315</v>
      </c>
    </row>
    <row r="4" spans="1:20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J4-(SUM(M4:T4))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</row>
    <row r="5" spans="1:20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 t="shared" ref="K5:K67" si="1">J5-(SUM(M5:T5))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</row>
    <row r="6" spans="1:20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si="1"/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</row>
    <row r="7" spans="1:20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</row>
    <row r="8" spans="1:20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</row>
    <row r="9" spans="1:20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</row>
    <row r="10" spans="1:20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</row>
    <row r="11" spans="1:20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</row>
    <row r="12" spans="1:20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3</v>
      </c>
      <c r="K12" s="31">
        <f t="shared" si="1"/>
        <v>0</v>
      </c>
      <c r="L12" s="32" t="str">
        <f t="shared" si="0"/>
        <v>OK</v>
      </c>
      <c r="M12" s="38"/>
      <c r="N12" s="38"/>
      <c r="O12" s="38">
        <v>1</v>
      </c>
      <c r="P12" s="38"/>
      <c r="Q12" s="40"/>
      <c r="R12" s="38"/>
      <c r="S12" s="38"/>
      <c r="T12" s="38">
        <v>2</v>
      </c>
    </row>
    <row r="13" spans="1:20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</row>
    <row r="14" spans="1:20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</row>
    <row r="15" spans="1:20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10</v>
      </c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>
        <v>10</v>
      </c>
      <c r="Q15" s="40"/>
      <c r="R15" s="38"/>
      <c r="S15" s="38"/>
      <c r="T15" s="38"/>
    </row>
    <row r="16" spans="1:20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</row>
    <row r="17" spans="1:20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</row>
    <row r="18" spans="1:20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</row>
    <row r="19" spans="1:20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</row>
    <row r="20" spans="1:20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</row>
    <row r="21" spans="1:20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</row>
    <row r="22" spans="1:20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</row>
    <row r="23" spans="1:20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</row>
    <row r="24" spans="1:20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</row>
    <row r="25" spans="1:20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</row>
    <row r="26" spans="1:20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</row>
    <row r="27" spans="1:20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</row>
    <row r="28" spans="1:20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</row>
    <row r="29" spans="1:20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/>
      <c r="K29" s="31">
        <f t="shared" si="1"/>
        <v>0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</row>
    <row r="30" spans="1:20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2</v>
      </c>
      <c r="K30" s="31">
        <f t="shared" si="1"/>
        <v>1</v>
      </c>
      <c r="L30" s="32" t="str">
        <f t="shared" si="0"/>
        <v>OK</v>
      </c>
      <c r="M30" s="38">
        <v>1</v>
      </c>
      <c r="N30" s="38"/>
      <c r="O30" s="38"/>
      <c r="P30" s="38"/>
      <c r="Q30" s="40"/>
      <c r="R30" s="38"/>
      <c r="S30" s="38"/>
      <c r="T30" s="38"/>
    </row>
    <row r="31" spans="1:20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>
        <v>2</v>
      </c>
      <c r="K31" s="31">
        <f t="shared" si="1"/>
        <v>1</v>
      </c>
      <c r="L31" s="32" t="str">
        <f t="shared" si="0"/>
        <v>OK</v>
      </c>
      <c r="M31" s="38">
        <v>1</v>
      </c>
      <c r="N31" s="38"/>
      <c r="O31" s="38"/>
      <c r="P31" s="38"/>
      <c r="Q31" s="40"/>
      <c r="R31" s="38"/>
      <c r="S31" s="38"/>
      <c r="T31" s="38"/>
    </row>
    <row r="32" spans="1:20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</row>
    <row r="33" spans="1:20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</row>
    <row r="34" spans="1:20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</row>
    <row r="35" spans="1:20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</row>
    <row r="36" spans="1:20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f>10</f>
        <v>10</v>
      </c>
      <c r="K36" s="31">
        <f t="shared" si="1"/>
        <v>7</v>
      </c>
      <c r="L36" s="32" t="str">
        <f t="shared" si="0"/>
        <v>OK</v>
      </c>
      <c r="M36" s="38"/>
      <c r="N36" s="38"/>
      <c r="O36" s="38"/>
      <c r="P36" s="38"/>
      <c r="Q36" s="40">
        <v>3</v>
      </c>
      <c r="R36" s="38"/>
      <c r="S36" s="38"/>
      <c r="T36" s="38"/>
    </row>
    <row r="37" spans="1:20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</row>
    <row r="38" spans="1:20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</v>
      </c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>
        <v>1</v>
      </c>
      <c r="S38" s="38"/>
      <c r="T38" s="38"/>
    </row>
    <row r="39" spans="1:20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>
        <v>1</v>
      </c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>
        <v>1</v>
      </c>
      <c r="S39" s="38"/>
      <c r="T39" s="38"/>
    </row>
    <row r="40" spans="1:20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>
        <v>3</v>
      </c>
      <c r="K40" s="31">
        <f t="shared" si="1"/>
        <v>0</v>
      </c>
      <c r="L40" s="32" t="str">
        <f t="shared" si="0"/>
        <v>OK</v>
      </c>
      <c r="M40" s="38">
        <v>1</v>
      </c>
      <c r="N40" s="38"/>
      <c r="O40" s="38"/>
      <c r="P40" s="38"/>
      <c r="Q40" s="40"/>
      <c r="R40" s="38">
        <v>2</v>
      </c>
      <c r="S40" s="38"/>
      <c r="T40" s="38"/>
    </row>
    <row r="41" spans="1:20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</row>
    <row r="42" spans="1:20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f>3</f>
        <v>3</v>
      </c>
      <c r="K42" s="31">
        <f t="shared" si="1"/>
        <v>0</v>
      </c>
      <c r="L42" s="32" t="str">
        <f t="shared" si="0"/>
        <v>OK</v>
      </c>
      <c r="M42" s="38"/>
      <c r="N42" s="38">
        <v>3</v>
      </c>
      <c r="O42" s="38"/>
      <c r="P42" s="38"/>
      <c r="Q42" s="40"/>
      <c r="R42" s="38"/>
      <c r="S42" s="38"/>
      <c r="T42" s="38"/>
    </row>
    <row r="43" spans="1:20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>
        <v>5</v>
      </c>
      <c r="K43" s="31">
        <f t="shared" si="1"/>
        <v>0</v>
      </c>
      <c r="L43" s="32" t="str">
        <f t="shared" si="0"/>
        <v>OK</v>
      </c>
      <c r="M43" s="38">
        <v>1</v>
      </c>
      <c r="N43" s="38"/>
      <c r="O43" s="38"/>
      <c r="P43" s="38"/>
      <c r="Q43" s="40"/>
      <c r="R43" s="38">
        <v>4</v>
      </c>
      <c r="S43" s="38"/>
      <c r="T43" s="38"/>
    </row>
    <row r="44" spans="1:20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</row>
    <row r="45" spans="1:20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5</v>
      </c>
      <c r="K45" s="31">
        <f t="shared" si="1"/>
        <v>0</v>
      </c>
      <c r="L45" s="32" t="str">
        <f t="shared" si="0"/>
        <v>OK</v>
      </c>
      <c r="M45" s="38">
        <v>2</v>
      </c>
      <c r="N45" s="38"/>
      <c r="O45" s="38"/>
      <c r="P45" s="38"/>
      <c r="Q45" s="40"/>
      <c r="R45" s="38">
        <v>3</v>
      </c>
      <c r="S45" s="38"/>
      <c r="T45" s="38"/>
    </row>
    <row r="46" spans="1:20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f>5</f>
        <v>5</v>
      </c>
      <c r="K46" s="31">
        <f t="shared" si="1"/>
        <v>0</v>
      </c>
      <c r="L46" s="32" t="str">
        <f t="shared" si="0"/>
        <v>OK</v>
      </c>
      <c r="M46" s="38"/>
      <c r="N46" s="38"/>
      <c r="O46" s="38"/>
      <c r="P46" s="38"/>
      <c r="Q46" s="40"/>
      <c r="R46" s="38">
        <v>5</v>
      </c>
      <c r="S46" s="38"/>
      <c r="T46" s="38"/>
    </row>
    <row r="47" spans="1:20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>
        <v>20</v>
      </c>
      <c r="K47" s="31">
        <f t="shared" si="1"/>
        <v>20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</row>
    <row r="48" spans="1:20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</row>
    <row r="49" spans="1:20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</row>
    <row r="50" spans="1:20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</row>
    <row r="51" spans="1:20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</row>
    <row r="52" spans="1:20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</row>
    <row r="53" spans="1:20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</row>
    <row r="54" spans="1:20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</row>
    <row r="55" spans="1:20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</row>
    <row r="56" spans="1:20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</row>
    <row r="57" spans="1:20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</row>
    <row r="58" spans="1:20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</row>
    <row r="59" spans="1:20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</row>
    <row r="60" spans="1:20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</row>
    <row r="61" spans="1:20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</row>
    <row r="62" spans="1:20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 t="shared" si="1"/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</row>
    <row r="63" spans="1:20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>
        <v>8</v>
      </c>
      <c r="K63" s="31">
        <f t="shared" si="1"/>
        <v>4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>
        <v>4</v>
      </c>
      <c r="T63" s="38"/>
    </row>
    <row r="64" spans="1:20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>
        <v>12</v>
      </c>
      <c r="K64" s="31">
        <f t="shared" si="1"/>
        <v>12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</row>
    <row r="65" spans="1:20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>
        <v>6</v>
      </c>
      <c r="K65" s="31">
        <f t="shared" si="1"/>
        <v>6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</row>
    <row r="66" spans="1:20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>
        <v>6</v>
      </c>
      <c r="K66" s="31">
        <f t="shared" si="1"/>
        <v>6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</row>
    <row r="67" spans="1:20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>
        <v>6</v>
      </c>
      <c r="K67" s="31">
        <f t="shared" si="1"/>
        <v>6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</row>
    <row r="68" spans="1:20" x14ac:dyDescent="0.25">
      <c r="I68" s="47"/>
    </row>
    <row r="69" spans="1:20" x14ac:dyDescent="0.25">
      <c r="I69" s="47"/>
    </row>
    <row r="70" spans="1:20" x14ac:dyDescent="0.25">
      <c r="I70" s="47"/>
    </row>
  </sheetData>
  <mergeCells count="40">
    <mergeCell ref="R1:R2"/>
    <mergeCell ref="S1:S2"/>
    <mergeCell ref="A2:L2"/>
    <mergeCell ref="A4:A6"/>
    <mergeCell ref="B4:B6"/>
    <mergeCell ref="A1:C1"/>
    <mergeCell ref="P1:P2"/>
    <mergeCell ref="M1:M2"/>
    <mergeCell ref="D1:I1"/>
    <mergeCell ref="J1:L1"/>
    <mergeCell ref="Q1:Q2"/>
    <mergeCell ref="A7:A10"/>
    <mergeCell ref="B7:B10"/>
    <mergeCell ref="A11:A13"/>
    <mergeCell ref="B11:B13"/>
    <mergeCell ref="A14:A15"/>
    <mergeCell ref="B14:B15"/>
    <mergeCell ref="B32:B33"/>
    <mergeCell ref="A16:A17"/>
    <mergeCell ref="B16:B17"/>
    <mergeCell ref="A18:A21"/>
    <mergeCell ref="B18:B21"/>
    <mergeCell ref="A24:A26"/>
    <mergeCell ref="B24:B26"/>
    <mergeCell ref="T1:T2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  <mergeCell ref="A27:A28"/>
    <mergeCell ref="B27:B28"/>
    <mergeCell ref="A29:A31"/>
    <mergeCell ref="B29:B31"/>
    <mergeCell ref="A32:A3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0"/>
  <sheetViews>
    <sheetView zoomScale="80" zoomScaleNormal="80" workbookViewId="0">
      <selection activeCell="N21" sqref="N21"/>
    </sheetView>
  </sheetViews>
  <sheetFormatPr defaultColWidth="9.7109375" defaultRowHeight="20.100000000000001" customHeight="1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19" width="12" style="18" customWidth="1"/>
    <col min="20" max="20" width="11.42578125" style="18" customWidth="1"/>
    <col min="21" max="21" width="11.5703125" style="18" customWidth="1"/>
    <col min="22" max="22" width="13.140625" style="15" customWidth="1"/>
    <col min="23" max="23" width="13.7109375" style="15" customWidth="1"/>
    <col min="24" max="16384" width="9.7109375" style="15"/>
  </cols>
  <sheetData>
    <row r="1" spans="1:24" ht="20.100000000000001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314</v>
      </c>
      <c r="N1" s="97" t="s">
        <v>315</v>
      </c>
      <c r="O1" s="97" t="s">
        <v>316</v>
      </c>
      <c r="P1" s="97" t="s">
        <v>317</v>
      </c>
      <c r="Q1" s="97" t="s">
        <v>318</v>
      </c>
      <c r="R1" s="97" t="s">
        <v>319</v>
      </c>
      <c r="S1" s="97" t="s">
        <v>320</v>
      </c>
      <c r="T1" s="97" t="s">
        <v>330</v>
      </c>
      <c r="U1" s="97" t="s">
        <v>331</v>
      </c>
      <c r="V1" s="97" t="s">
        <v>332</v>
      </c>
      <c r="W1" s="97" t="s">
        <v>333</v>
      </c>
      <c r="X1" s="97" t="s">
        <v>41</v>
      </c>
    </row>
    <row r="2" spans="1:24" ht="20.100000000000001" customHeight="1" x14ac:dyDescent="0.25">
      <c r="A2" s="98" t="s">
        <v>247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16" customFormat="1" ht="20.100000000000001" customHeight="1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43167</v>
      </c>
      <c r="N3" s="75">
        <v>43167</v>
      </c>
      <c r="O3" s="75">
        <v>43167</v>
      </c>
      <c r="P3" s="75">
        <v>43206</v>
      </c>
      <c r="Q3" s="75">
        <v>43206</v>
      </c>
      <c r="R3" s="75">
        <v>43209</v>
      </c>
      <c r="S3" s="75">
        <v>43214</v>
      </c>
      <c r="T3" s="75">
        <v>43413</v>
      </c>
      <c r="U3" s="75">
        <v>43413</v>
      </c>
      <c r="V3" s="75">
        <v>43413</v>
      </c>
      <c r="W3" s="75">
        <v>43413</v>
      </c>
      <c r="X3" s="30" t="s">
        <v>2</v>
      </c>
    </row>
    <row r="4" spans="1:24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20</v>
      </c>
      <c r="K4" s="31">
        <f>J4-(SUM(M4:X4))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9"/>
      <c r="U4" s="39"/>
      <c r="V4" s="76">
        <v>20</v>
      </c>
      <c r="W4" s="39"/>
      <c r="X4" s="39"/>
    </row>
    <row r="5" spans="1:24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10</v>
      </c>
      <c r="K5" s="31">
        <f t="shared" ref="K5:K67" si="1">J5-(SUM(M5:X5))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9"/>
      <c r="U5" s="39"/>
      <c r="V5" s="76">
        <v>10</v>
      </c>
      <c r="W5" s="39"/>
      <c r="X5" s="39"/>
    </row>
    <row r="6" spans="1:24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2</v>
      </c>
      <c r="K6" s="31">
        <f t="shared" si="1"/>
        <v>2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9"/>
      <c r="U6" s="39"/>
      <c r="V6" s="39"/>
      <c r="W6" s="39"/>
      <c r="X6" s="39"/>
    </row>
    <row r="7" spans="1:24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9"/>
      <c r="U7" s="39"/>
      <c r="V7" s="39"/>
      <c r="W7" s="39"/>
      <c r="X7" s="39"/>
    </row>
    <row r="8" spans="1:24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3</v>
      </c>
      <c r="K8" s="31">
        <f t="shared" si="1"/>
        <v>3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9"/>
      <c r="U8" s="39"/>
      <c r="V8" s="39"/>
      <c r="W8" s="39"/>
      <c r="X8" s="39"/>
    </row>
    <row r="9" spans="1:24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3</v>
      </c>
      <c r="K9" s="31">
        <f t="shared" si="1"/>
        <v>0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76">
        <v>3</v>
      </c>
      <c r="U9" s="39"/>
      <c r="V9" s="39"/>
      <c r="W9" s="39"/>
      <c r="X9" s="39"/>
    </row>
    <row r="10" spans="1:24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5</v>
      </c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76">
        <v>5</v>
      </c>
      <c r="U10" s="39"/>
      <c r="V10" s="39"/>
      <c r="W10" s="39"/>
      <c r="X10" s="39"/>
    </row>
    <row r="11" spans="1:24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9"/>
      <c r="U11" s="39"/>
      <c r="V11" s="39"/>
      <c r="W11" s="39"/>
      <c r="X11" s="39"/>
    </row>
    <row r="12" spans="1:24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9"/>
      <c r="U12" s="39"/>
      <c r="V12" s="39"/>
      <c r="W12" s="39"/>
      <c r="X12" s="39"/>
    </row>
    <row r="13" spans="1:24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5</v>
      </c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9"/>
      <c r="U13" s="39"/>
      <c r="V13" s="39"/>
      <c r="W13" s="76">
        <v>5</v>
      </c>
      <c r="X13" s="39"/>
    </row>
    <row r="14" spans="1:24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5</v>
      </c>
      <c r="K14" s="31">
        <f t="shared" si="1"/>
        <v>1</v>
      </c>
      <c r="L14" s="32" t="str">
        <f t="shared" si="0"/>
        <v>OK</v>
      </c>
      <c r="M14" s="84">
        <v>4</v>
      </c>
      <c r="N14" s="38"/>
      <c r="O14" s="38"/>
      <c r="P14" s="38"/>
      <c r="Q14" s="40"/>
      <c r="R14" s="38"/>
      <c r="S14" s="38"/>
      <c r="T14" s="39"/>
      <c r="U14" s="39"/>
      <c r="V14" s="39"/>
      <c r="W14" s="39"/>
      <c r="X14" s="39"/>
    </row>
    <row r="15" spans="1:24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20</v>
      </c>
      <c r="K15" s="31">
        <f t="shared" si="1"/>
        <v>8</v>
      </c>
      <c r="L15" s="32" t="str">
        <f t="shared" si="0"/>
        <v>OK</v>
      </c>
      <c r="M15" s="84">
        <v>4</v>
      </c>
      <c r="N15" s="38"/>
      <c r="O15" s="38"/>
      <c r="P15" s="86">
        <v>8</v>
      </c>
      <c r="Q15" s="40"/>
      <c r="R15" s="38"/>
      <c r="S15" s="38"/>
      <c r="T15" s="39"/>
      <c r="U15" s="39"/>
      <c r="V15" s="39"/>
      <c r="W15" s="39"/>
      <c r="X15" s="39"/>
    </row>
    <row r="16" spans="1:24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9"/>
      <c r="U16" s="39"/>
      <c r="V16" s="39"/>
      <c r="W16" s="39"/>
      <c r="X16" s="39"/>
    </row>
    <row r="17" spans="1:24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20</v>
      </c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86">
        <v>20</v>
      </c>
      <c r="T17" s="39"/>
      <c r="U17" s="39"/>
      <c r="V17" s="39"/>
      <c r="W17" s="39"/>
      <c r="X17" s="39"/>
    </row>
    <row r="18" spans="1:24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9"/>
      <c r="U18" s="39"/>
      <c r="V18" s="39"/>
      <c r="W18" s="39"/>
      <c r="X18" s="39"/>
    </row>
    <row r="19" spans="1:24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84"/>
      <c r="O19" s="38"/>
      <c r="P19" s="38"/>
      <c r="Q19" s="40"/>
      <c r="R19" s="38"/>
      <c r="S19" s="38"/>
      <c r="T19" s="39"/>
      <c r="U19" s="39"/>
      <c r="V19" s="39"/>
      <c r="W19" s="39"/>
      <c r="X19" s="39"/>
    </row>
    <row r="20" spans="1:24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9"/>
      <c r="U20" s="39"/>
      <c r="V20" s="39"/>
      <c r="W20" s="39"/>
      <c r="X20" s="39"/>
    </row>
    <row r="21" spans="1:24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84"/>
      <c r="O21" s="38"/>
      <c r="P21" s="38"/>
      <c r="Q21" s="40"/>
      <c r="R21" s="38"/>
      <c r="S21" s="38"/>
      <c r="T21" s="39"/>
      <c r="U21" s="39"/>
      <c r="V21" s="39"/>
      <c r="W21" s="39"/>
      <c r="X21" s="39"/>
    </row>
    <row r="22" spans="1:24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9"/>
      <c r="U22" s="39"/>
      <c r="V22" s="39"/>
      <c r="W22" s="39"/>
      <c r="X22" s="39"/>
    </row>
    <row r="23" spans="1:24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9"/>
      <c r="U23" s="39"/>
      <c r="V23" s="39"/>
      <c r="W23" s="39"/>
      <c r="X23" s="39"/>
    </row>
    <row r="24" spans="1:24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9"/>
      <c r="U24" s="39"/>
      <c r="V24" s="39"/>
      <c r="W24" s="39"/>
      <c r="X24" s="39"/>
    </row>
    <row r="25" spans="1:24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1"/>
        <v>8</v>
      </c>
      <c r="L25" s="32" t="str">
        <f t="shared" si="0"/>
        <v>OK</v>
      </c>
      <c r="M25" s="38"/>
      <c r="N25" s="38"/>
      <c r="O25" s="84">
        <v>2</v>
      </c>
      <c r="P25" s="38"/>
      <c r="Q25" s="40"/>
      <c r="R25" s="38"/>
      <c r="S25" s="38"/>
      <c r="T25" s="39"/>
      <c r="U25" s="39"/>
      <c r="V25" s="39"/>
      <c r="W25" s="39"/>
      <c r="X25" s="39"/>
    </row>
    <row r="26" spans="1:24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9"/>
      <c r="U26" s="39"/>
      <c r="V26" s="39"/>
      <c r="W26" s="39"/>
      <c r="X26" s="39"/>
    </row>
    <row r="27" spans="1:24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>
        <v>5</v>
      </c>
      <c r="K27" s="31">
        <f t="shared" si="1"/>
        <v>5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9"/>
      <c r="U27" s="39"/>
      <c r="V27" s="39"/>
      <c r="W27" s="39"/>
      <c r="X27" s="39"/>
    </row>
    <row r="28" spans="1:24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10</v>
      </c>
      <c r="K28" s="31">
        <f t="shared" si="1"/>
        <v>10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9"/>
      <c r="U28" s="39"/>
      <c r="V28" s="39"/>
      <c r="W28" s="39"/>
      <c r="X28" s="39"/>
    </row>
    <row r="29" spans="1:24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5</v>
      </c>
      <c r="K29" s="31">
        <f t="shared" si="1"/>
        <v>0</v>
      </c>
      <c r="L29" s="32" t="str">
        <f t="shared" si="0"/>
        <v>OK</v>
      </c>
      <c r="M29" s="38"/>
      <c r="N29" s="84">
        <v>5</v>
      </c>
      <c r="O29" s="38"/>
      <c r="P29" s="38"/>
      <c r="Q29" s="40"/>
      <c r="R29" s="38"/>
      <c r="S29" s="38"/>
      <c r="T29" s="39"/>
      <c r="U29" s="39"/>
      <c r="V29" s="39"/>
      <c r="W29" s="39"/>
      <c r="X29" s="39"/>
    </row>
    <row r="30" spans="1:24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0</v>
      </c>
      <c r="L30" s="32" t="str">
        <f t="shared" si="0"/>
        <v>OK</v>
      </c>
      <c r="M30" s="38"/>
      <c r="N30" s="84">
        <v>5</v>
      </c>
      <c r="O30" s="38"/>
      <c r="P30" s="38"/>
      <c r="Q30" s="40"/>
      <c r="R30" s="38"/>
      <c r="S30" s="38"/>
      <c r="T30" s="39"/>
      <c r="U30" s="39"/>
      <c r="V30" s="39"/>
      <c r="W30" s="39"/>
      <c r="X30" s="39"/>
    </row>
    <row r="31" spans="1:24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9"/>
      <c r="U31" s="39"/>
      <c r="V31" s="39"/>
      <c r="W31" s="39"/>
      <c r="X31" s="39"/>
    </row>
    <row r="32" spans="1:24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5</v>
      </c>
      <c r="K32" s="31">
        <f t="shared" si="1"/>
        <v>5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9"/>
      <c r="U32" s="39"/>
      <c r="V32" s="39"/>
      <c r="W32" s="39"/>
      <c r="X32" s="39"/>
    </row>
    <row r="33" spans="1:24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9"/>
      <c r="U33" s="39"/>
      <c r="V33" s="39"/>
      <c r="W33" s="39"/>
      <c r="X33" s="39"/>
    </row>
    <row r="34" spans="1:24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2</v>
      </c>
      <c r="L34" s="32" t="str">
        <f t="shared" si="0"/>
        <v>OK</v>
      </c>
      <c r="M34" s="38"/>
      <c r="N34" s="38"/>
      <c r="O34" s="38"/>
      <c r="P34" s="38"/>
      <c r="Q34" s="78">
        <v>3</v>
      </c>
      <c r="R34" s="38"/>
      <c r="S34" s="38"/>
      <c r="T34" s="39"/>
      <c r="U34" s="39"/>
      <c r="V34" s="39"/>
      <c r="W34" s="39"/>
      <c r="X34" s="39"/>
    </row>
    <row r="35" spans="1:24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5</v>
      </c>
      <c r="K35" s="31">
        <f t="shared" si="1"/>
        <v>5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9"/>
      <c r="U35" s="39"/>
      <c r="V35" s="39"/>
      <c r="W35" s="39"/>
      <c r="X35" s="39"/>
    </row>
    <row r="36" spans="1:24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5</v>
      </c>
      <c r="K36" s="31">
        <f t="shared" si="1"/>
        <v>0</v>
      </c>
      <c r="L36" s="32" t="str">
        <f t="shared" si="0"/>
        <v>OK</v>
      </c>
      <c r="M36" s="38"/>
      <c r="N36" s="38"/>
      <c r="O36" s="84">
        <v>1</v>
      </c>
      <c r="P36" s="38"/>
      <c r="Q36" s="78">
        <v>4</v>
      </c>
      <c r="R36" s="38"/>
      <c r="S36" s="38"/>
      <c r="T36" s="39"/>
      <c r="U36" s="39"/>
      <c r="V36" s="39"/>
      <c r="W36" s="39"/>
      <c r="X36" s="39"/>
    </row>
    <row r="37" spans="1:24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9"/>
      <c r="U37" s="39"/>
      <c r="V37" s="39"/>
      <c r="W37" s="39"/>
      <c r="X37" s="39"/>
    </row>
    <row r="38" spans="1:24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1"/>
        <v>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9"/>
      <c r="U38" s="39"/>
      <c r="V38" s="39"/>
      <c r="W38" s="39"/>
      <c r="X38" s="39"/>
    </row>
    <row r="39" spans="1:24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9"/>
      <c r="U39" s="39"/>
      <c r="V39" s="39"/>
      <c r="W39" s="39"/>
      <c r="X39" s="39"/>
    </row>
    <row r="40" spans="1:24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9"/>
      <c r="U40" s="39"/>
      <c r="V40" s="39"/>
      <c r="W40" s="39"/>
      <c r="X40" s="39"/>
    </row>
    <row r="41" spans="1:24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9"/>
      <c r="U41" s="39"/>
      <c r="V41" s="39"/>
      <c r="W41" s="39"/>
      <c r="X41" s="39"/>
    </row>
    <row r="42" spans="1:24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f>20-3</f>
        <v>17</v>
      </c>
      <c r="K42" s="31">
        <f t="shared" si="1"/>
        <v>12</v>
      </c>
      <c r="L42" s="32" t="str">
        <f t="shared" si="0"/>
        <v>OK</v>
      </c>
      <c r="M42" s="38"/>
      <c r="N42" s="38"/>
      <c r="O42" s="38"/>
      <c r="P42" s="38"/>
      <c r="Q42" s="40"/>
      <c r="R42" s="86">
        <v>5</v>
      </c>
      <c r="S42" s="38"/>
      <c r="T42" s="39"/>
      <c r="U42" s="39"/>
      <c r="V42" s="39"/>
      <c r="W42" s="39"/>
      <c r="X42" s="39"/>
    </row>
    <row r="43" spans="1:24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9"/>
      <c r="U43" s="39"/>
      <c r="V43" s="39"/>
      <c r="W43" s="39"/>
      <c r="X43" s="39"/>
    </row>
    <row r="44" spans="1:24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9"/>
      <c r="U44" s="76">
        <v>10</v>
      </c>
      <c r="V44" s="18"/>
      <c r="W44" s="39"/>
      <c r="X44" s="39"/>
    </row>
    <row r="45" spans="1:24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9"/>
      <c r="U45" s="76">
        <v>10</v>
      </c>
      <c r="V45" s="18"/>
      <c r="W45" s="39"/>
      <c r="X45" s="39"/>
    </row>
    <row r="46" spans="1:24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50</v>
      </c>
      <c r="K46" s="31">
        <f t="shared" si="1"/>
        <v>30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9"/>
      <c r="U46" s="76">
        <v>20</v>
      </c>
      <c r="V46" s="18"/>
      <c r="W46" s="39"/>
      <c r="X46" s="39"/>
    </row>
    <row r="47" spans="1:24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9"/>
      <c r="U47" s="39"/>
      <c r="V47" s="39"/>
      <c r="W47" s="39"/>
      <c r="X47" s="39"/>
    </row>
    <row r="48" spans="1:24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5</v>
      </c>
      <c r="K48" s="31">
        <f t="shared" si="1"/>
        <v>0</v>
      </c>
      <c r="L48" s="32" t="str">
        <f t="shared" si="0"/>
        <v>OK</v>
      </c>
      <c r="M48" s="38"/>
      <c r="N48" s="38"/>
      <c r="O48" s="84">
        <v>3</v>
      </c>
      <c r="P48" s="38"/>
      <c r="Q48" s="40"/>
      <c r="R48" s="38"/>
      <c r="S48" s="38"/>
      <c r="T48" s="76">
        <v>2</v>
      </c>
      <c r="U48" s="39"/>
      <c r="V48" s="39"/>
      <c r="W48" s="39"/>
      <c r="X48" s="39"/>
    </row>
    <row r="49" spans="1:24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9"/>
      <c r="U49" s="39"/>
      <c r="V49" s="39"/>
      <c r="W49" s="39"/>
      <c r="X49" s="39"/>
    </row>
    <row r="50" spans="1:24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9"/>
      <c r="U50" s="39"/>
      <c r="V50" s="39"/>
      <c r="W50" s="39"/>
      <c r="X50" s="39"/>
    </row>
    <row r="51" spans="1:24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9"/>
      <c r="U51" s="39"/>
      <c r="V51" s="39"/>
      <c r="W51" s="39"/>
      <c r="X51" s="39"/>
    </row>
    <row r="52" spans="1:24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9"/>
      <c r="U52" s="39"/>
      <c r="V52" s="39"/>
      <c r="W52" s="39"/>
      <c r="X52" s="39"/>
    </row>
    <row r="53" spans="1:24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9"/>
      <c r="U53" s="39"/>
      <c r="V53" s="39"/>
      <c r="W53" s="39"/>
      <c r="X53" s="39"/>
    </row>
    <row r="54" spans="1:24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9"/>
      <c r="U54" s="39"/>
      <c r="V54" s="39"/>
      <c r="W54" s="39"/>
      <c r="X54" s="39"/>
    </row>
    <row r="55" spans="1:24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9"/>
      <c r="U55" s="39"/>
      <c r="V55" s="39"/>
      <c r="W55" s="39"/>
      <c r="X55" s="39"/>
    </row>
    <row r="56" spans="1:24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9"/>
      <c r="U56" s="39"/>
      <c r="V56" s="39"/>
      <c r="W56" s="39"/>
      <c r="X56" s="39"/>
    </row>
    <row r="57" spans="1:24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9"/>
      <c r="U57" s="39"/>
      <c r="V57" s="39"/>
      <c r="W57" s="39"/>
      <c r="X57" s="39"/>
    </row>
    <row r="58" spans="1:24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9"/>
      <c r="U58" s="39"/>
      <c r="V58" s="39"/>
      <c r="W58" s="39"/>
      <c r="X58" s="39"/>
    </row>
    <row r="59" spans="1:24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9"/>
      <c r="U59" s="39"/>
      <c r="V59" s="39"/>
      <c r="W59" s="39"/>
      <c r="X59" s="39"/>
    </row>
    <row r="60" spans="1:24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9"/>
      <c r="U60" s="39"/>
      <c r="V60" s="39"/>
      <c r="W60" s="39"/>
      <c r="X60" s="39"/>
    </row>
    <row r="61" spans="1:24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9"/>
      <c r="U61" s="39"/>
      <c r="V61" s="39"/>
      <c r="W61" s="39"/>
      <c r="X61" s="39"/>
    </row>
    <row r="62" spans="1:24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 t="shared" si="1"/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9"/>
      <c r="U62" s="39"/>
      <c r="V62" s="39"/>
      <c r="W62" s="39"/>
      <c r="X62" s="39"/>
    </row>
    <row r="63" spans="1:24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9"/>
      <c r="U63" s="39"/>
      <c r="V63" s="39"/>
      <c r="W63" s="39"/>
      <c r="X63" s="39"/>
    </row>
    <row r="64" spans="1:24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9"/>
      <c r="U64" s="39"/>
      <c r="V64" s="39"/>
      <c r="W64" s="39"/>
      <c r="X64" s="39"/>
    </row>
    <row r="65" spans="1:24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9"/>
      <c r="U65" s="39"/>
      <c r="V65" s="39"/>
      <c r="W65" s="39"/>
      <c r="X65" s="39"/>
    </row>
    <row r="66" spans="1:24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9"/>
      <c r="U66" s="39"/>
      <c r="V66" s="39"/>
      <c r="W66" s="39"/>
      <c r="X66" s="39"/>
    </row>
    <row r="67" spans="1:24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9"/>
      <c r="U67" s="39"/>
      <c r="V67" s="39"/>
      <c r="W67" s="39"/>
      <c r="X67" s="39"/>
    </row>
    <row r="68" spans="1:24" ht="20.100000000000001" customHeight="1" x14ac:dyDescent="0.25">
      <c r="I68" s="47"/>
    </row>
    <row r="69" spans="1:24" ht="20.100000000000001" customHeight="1" x14ac:dyDescent="0.25">
      <c r="I69" s="47"/>
    </row>
    <row r="70" spans="1:24" ht="20.100000000000001" customHeight="1" x14ac:dyDescent="0.25">
      <c r="I70" s="47"/>
    </row>
  </sheetData>
  <mergeCells count="46">
    <mergeCell ref="T1:T2"/>
    <mergeCell ref="U1:U2"/>
    <mergeCell ref="A2:L2"/>
    <mergeCell ref="A4:A6"/>
    <mergeCell ref="B4:B6"/>
    <mergeCell ref="A1:C1"/>
    <mergeCell ref="D1:I1"/>
    <mergeCell ref="J1:L1"/>
    <mergeCell ref="R1:R2"/>
    <mergeCell ref="S1:S2"/>
    <mergeCell ref="M1:M2"/>
    <mergeCell ref="N1:N2"/>
    <mergeCell ref="O1:O2"/>
    <mergeCell ref="P1:P2"/>
    <mergeCell ref="Q1:Q2"/>
    <mergeCell ref="B24:B26"/>
    <mergeCell ref="A7:A10"/>
    <mergeCell ref="B7:B10"/>
    <mergeCell ref="A11:A13"/>
    <mergeCell ref="B11:B13"/>
    <mergeCell ref="A14:A15"/>
    <mergeCell ref="B14:B15"/>
    <mergeCell ref="A63:A67"/>
    <mergeCell ref="B63:B67"/>
    <mergeCell ref="A34:A35"/>
    <mergeCell ref="B34:B35"/>
    <mergeCell ref="A38:A42"/>
    <mergeCell ref="B38:B42"/>
    <mergeCell ref="A44:A47"/>
    <mergeCell ref="B44:B47"/>
    <mergeCell ref="V1:V2"/>
    <mergeCell ref="W1:W2"/>
    <mergeCell ref="X1:X2"/>
    <mergeCell ref="A52:A60"/>
    <mergeCell ref="B52:B60"/>
    <mergeCell ref="A27:A28"/>
    <mergeCell ref="B27:B28"/>
    <mergeCell ref="A29:A31"/>
    <mergeCell ref="B29:B31"/>
    <mergeCell ref="A32:A33"/>
    <mergeCell ref="B32:B33"/>
    <mergeCell ref="A16:A17"/>
    <mergeCell ref="B16:B17"/>
    <mergeCell ref="A18:A21"/>
    <mergeCell ref="B18:B21"/>
    <mergeCell ref="A24:A2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10" zoomScale="80" zoomScaleNormal="80" workbookViewId="0">
      <selection activeCell="K4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321</v>
      </c>
      <c r="N1" s="97" t="s">
        <v>322</v>
      </c>
      <c r="O1" s="97" t="s">
        <v>323</v>
      </c>
      <c r="P1" s="97" t="s">
        <v>324</v>
      </c>
      <c r="Q1" s="97" t="s">
        <v>334</v>
      </c>
      <c r="R1" s="97" t="s">
        <v>335</v>
      </c>
      <c r="S1" s="97" t="s">
        <v>41</v>
      </c>
      <c r="T1" s="97" t="s">
        <v>41</v>
      </c>
      <c r="U1" s="97" t="s">
        <v>41</v>
      </c>
      <c r="V1" s="97" t="s">
        <v>41</v>
      </c>
    </row>
    <row r="2" spans="1:22" ht="21.75" customHeight="1" x14ac:dyDescent="0.25">
      <c r="A2" s="98" t="s">
        <v>248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43222</v>
      </c>
      <c r="N3" s="75">
        <v>43244</v>
      </c>
      <c r="O3" s="75">
        <v>43245</v>
      </c>
      <c r="P3" s="75">
        <v>43245</v>
      </c>
      <c r="Q3" s="75">
        <v>43388</v>
      </c>
      <c r="R3" s="75">
        <v>43384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30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8</v>
      </c>
      <c r="K4" s="31">
        <f>J4-(SUM(M4:V4))</f>
        <v>1</v>
      </c>
      <c r="L4" s="32" t="str">
        <f t="shared" ref="L4:L67" si="0">IF(K4&lt;0,"ATENÇÃO","OK")</f>
        <v>OK</v>
      </c>
      <c r="M4" s="86">
        <v>5</v>
      </c>
      <c r="N4" s="86">
        <v>2</v>
      </c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15</v>
      </c>
      <c r="K5" s="31">
        <f>J5-(SUM(M5:V5))</f>
        <v>8</v>
      </c>
      <c r="L5" s="32" t="str">
        <f t="shared" si="0"/>
        <v>OK</v>
      </c>
      <c r="M5" s="86">
        <v>5</v>
      </c>
      <c r="N5" s="86">
        <v>2</v>
      </c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2</v>
      </c>
      <c r="K6" s="31">
        <f t="shared" ref="K6:K67" si="1">J6-(SUM(M6:V6))</f>
        <v>0</v>
      </c>
      <c r="L6" s="32" t="str">
        <f t="shared" si="0"/>
        <v>OK</v>
      </c>
      <c r="M6" s="86">
        <v>1</v>
      </c>
      <c r="N6" s="86">
        <v>1</v>
      </c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5</v>
      </c>
      <c r="K8" s="31">
        <f t="shared" si="1"/>
        <v>3</v>
      </c>
      <c r="L8" s="32" t="str">
        <f t="shared" si="0"/>
        <v>OK</v>
      </c>
      <c r="M8" s="38"/>
      <c r="N8" s="38"/>
      <c r="O8" s="86">
        <v>2</v>
      </c>
      <c r="P8" s="38"/>
      <c r="Q8" s="40"/>
      <c r="R8" s="38"/>
      <c r="S8" s="38"/>
      <c r="T8" s="38"/>
      <c r="U8" s="39"/>
      <c r="V8" s="39"/>
    </row>
    <row r="9" spans="1:22" ht="47.25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4</v>
      </c>
      <c r="K9" s="31">
        <f t="shared" si="1"/>
        <v>4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8</v>
      </c>
      <c r="K10" s="31">
        <f t="shared" si="1"/>
        <v>4</v>
      </c>
      <c r="L10" s="32" t="str">
        <f t="shared" si="0"/>
        <v>OK</v>
      </c>
      <c r="M10" s="38"/>
      <c r="N10" s="38"/>
      <c r="O10" s="86">
        <v>4</v>
      </c>
      <c r="P10" s="38"/>
      <c r="Q10" s="40"/>
      <c r="R10" s="38"/>
      <c r="S10" s="38"/>
      <c r="T10" s="38"/>
      <c r="U10" s="39"/>
      <c r="V10" s="39"/>
    </row>
    <row r="11" spans="1:22" ht="63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f>1</f>
        <v>1</v>
      </c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78">
        <v>1</v>
      </c>
      <c r="R12" s="87"/>
      <c r="S12" s="38"/>
      <c r="T12" s="38"/>
      <c r="U12" s="39"/>
      <c r="V12" s="39"/>
    </row>
    <row r="13" spans="1:22" ht="63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5</v>
      </c>
      <c r="K13" s="31">
        <f t="shared" si="1"/>
        <v>2</v>
      </c>
      <c r="L13" s="32" t="str">
        <f t="shared" si="0"/>
        <v>OK</v>
      </c>
      <c r="M13" s="38"/>
      <c r="N13" s="38"/>
      <c r="O13" s="38"/>
      <c r="P13" s="38"/>
      <c r="Q13" s="78">
        <v>3</v>
      </c>
      <c r="R13" s="38"/>
      <c r="S13" s="38"/>
      <c r="T13" s="38"/>
      <c r="U13" s="39"/>
      <c r="V13" s="39"/>
    </row>
    <row r="14" spans="1:22" ht="45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18</v>
      </c>
      <c r="K14" s="31">
        <f t="shared" si="1"/>
        <v>14</v>
      </c>
      <c r="L14" s="32" t="str">
        <f t="shared" si="0"/>
        <v>OK</v>
      </c>
      <c r="M14" s="38"/>
      <c r="N14" s="38"/>
      <c r="O14" s="38"/>
      <c r="P14" s="86">
        <v>4</v>
      </c>
      <c r="Q14" s="40"/>
      <c r="R14" s="38"/>
      <c r="S14" s="38"/>
      <c r="T14" s="38"/>
      <c r="U14" s="39"/>
      <c r="V14" s="39"/>
    </row>
    <row r="15" spans="1:22" ht="45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8</v>
      </c>
      <c r="K16" s="31">
        <f t="shared" si="1"/>
        <v>8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30</v>
      </c>
      <c r="K17" s="31">
        <f t="shared" si="1"/>
        <v>30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>
        <v>5</v>
      </c>
      <c r="K22" s="31">
        <f t="shared" si="1"/>
        <v>5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>
        <v>8</v>
      </c>
      <c r="K24" s="31">
        <f t="shared" si="1"/>
        <v>8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8</v>
      </c>
      <c r="K25" s="31">
        <f t="shared" si="1"/>
        <v>8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2</v>
      </c>
      <c r="K26" s="31">
        <f t="shared" si="1"/>
        <v>2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>
        <v>2</v>
      </c>
      <c r="K27" s="31">
        <f t="shared" si="1"/>
        <v>2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10</v>
      </c>
      <c r="K28" s="31">
        <f t="shared" si="1"/>
        <v>10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15</v>
      </c>
      <c r="K29" s="31">
        <f t="shared" si="1"/>
        <v>9</v>
      </c>
      <c r="L29" s="32" t="str">
        <f t="shared" si="0"/>
        <v>OK</v>
      </c>
      <c r="M29" s="38"/>
      <c r="N29" s="38"/>
      <c r="O29" s="38"/>
      <c r="P29" s="38"/>
      <c r="Q29" s="88"/>
      <c r="R29" s="86">
        <v>6</v>
      </c>
      <c r="S29" s="38"/>
      <c r="T29" s="38"/>
      <c r="U29" s="39"/>
      <c r="V29" s="39"/>
    </row>
    <row r="30" spans="1:22" ht="47.25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6</v>
      </c>
      <c r="K30" s="31">
        <f t="shared" si="1"/>
        <v>6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30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8</v>
      </c>
      <c r="K32" s="31">
        <f t="shared" si="1"/>
        <v>8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5</v>
      </c>
      <c r="K34" s="31">
        <f t="shared" si="1"/>
        <v>3</v>
      </c>
      <c r="L34" s="32" t="str">
        <f t="shared" si="0"/>
        <v>OK</v>
      </c>
      <c r="M34" s="38"/>
      <c r="N34" s="38"/>
      <c r="O34" s="86">
        <v>2</v>
      </c>
      <c r="P34" s="38"/>
      <c r="Q34" s="40"/>
      <c r="R34" s="38"/>
      <c r="S34" s="38"/>
      <c r="T34" s="38"/>
      <c r="U34" s="39"/>
      <c r="V34" s="39"/>
    </row>
    <row r="35" spans="1:22" ht="94.5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15</v>
      </c>
      <c r="K35" s="31">
        <f t="shared" si="1"/>
        <v>10</v>
      </c>
      <c r="L35" s="32" t="str">
        <f t="shared" si="0"/>
        <v>OK</v>
      </c>
      <c r="M35" s="38"/>
      <c r="N35" s="38"/>
      <c r="O35" s="86">
        <v>5</v>
      </c>
      <c r="P35" s="38"/>
      <c r="Q35" s="40"/>
      <c r="R35" s="38"/>
      <c r="S35" s="38"/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8</v>
      </c>
      <c r="K36" s="31">
        <f t="shared" si="1"/>
        <v>4</v>
      </c>
      <c r="L36" s="32" t="str">
        <f t="shared" si="0"/>
        <v>OK</v>
      </c>
      <c r="M36" s="38"/>
      <c r="N36" s="38"/>
      <c r="O36" s="86">
        <v>4</v>
      </c>
      <c r="P36" s="38"/>
      <c r="Q36" s="40"/>
      <c r="R36" s="38"/>
      <c r="S36" s="38"/>
      <c r="T36" s="38"/>
      <c r="U36" s="39"/>
      <c r="V36" s="39"/>
    </row>
    <row r="37" spans="1:22" ht="60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30</v>
      </c>
      <c r="K37" s="31">
        <f t="shared" si="1"/>
        <v>30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10</v>
      </c>
      <c r="K38" s="31">
        <f t="shared" si="1"/>
        <v>10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31.5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>
        <v>4</v>
      </c>
      <c r="K41" s="31">
        <f t="shared" si="1"/>
        <v>4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1"/>
        <v>10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1"/>
        <v>10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2</v>
      </c>
      <c r="K46" s="31">
        <f t="shared" si="1"/>
        <v>2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15.75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5</v>
      </c>
      <c r="K48" s="31">
        <f t="shared" si="1"/>
        <v>5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62.2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75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U1:U2"/>
    <mergeCell ref="V1:V2"/>
    <mergeCell ref="A2:L2"/>
    <mergeCell ref="A4:A6"/>
    <mergeCell ref="B4:B6"/>
    <mergeCell ref="A1:C1"/>
    <mergeCell ref="D1:I1"/>
    <mergeCell ref="J1:L1"/>
    <mergeCell ref="Q1:Q2"/>
    <mergeCell ref="R1:R2"/>
    <mergeCell ref="S1:S2"/>
    <mergeCell ref="T1:T2"/>
    <mergeCell ref="M1:M2"/>
    <mergeCell ref="N1:N2"/>
    <mergeCell ref="O1:O2"/>
    <mergeCell ref="P1:P2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zoomScale="80" zoomScaleNormal="80" workbookViewId="0">
      <selection activeCell="Q20" sqref="Q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261</v>
      </c>
      <c r="N1" s="97" t="s">
        <v>41</v>
      </c>
      <c r="O1" s="97" t="s">
        <v>41</v>
      </c>
      <c r="P1" s="97" t="s">
        <v>41</v>
      </c>
      <c r="Q1" s="97" t="s">
        <v>41</v>
      </c>
      <c r="R1" s="97" t="s">
        <v>41</v>
      </c>
      <c r="S1" s="97" t="s">
        <v>41</v>
      </c>
      <c r="T1" s="97" t="s">
        <v>41</v>
      </c>
      <c r="U1" s="97" t="s">
        <v>41</v>
      </c>
      <c r="V1" s="97" t="s">
        <v>41</v>
      </c>
    </row>
    <row r="2" spans="1:22" ht="21.75" customHeight="1" x14ac:dyDescent="0.25">
      <c r="A2" s="98" t="s">
        <v>249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43272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  <c r="U3" s="30" t="s">
        <v>2</v>
      </c>
      <c r="V3" s="30" t="s">
        <v>2</v>
      </c>
    </row>
    <row r="4" spans="1:22" ht="20.100000000000001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20.100000000000001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20.100000000000001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20.100000000000001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20.100000000000001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20.100000000000001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/>
      <c r="K9" s="31">
        <f t="shared" si="1"/>
        <v>0</v>
      </c>
      <c r="L9" s="32" t="str">
        <f t="shared" si="0"/>
        <v>OK</v>
      </c>
      <c r="M9" s="38"/>
      <c r="N9" s="38"/>
      <c r="O9" s="38"/>
      <c r="P9" s="38"/>
      <c r="Q9" s="40"/>
      <c r="R9" s="38"/>
      <c r="S9" s="38"/>
      <c r="T9" s="38"/>
      <c r="U9" s="39"/>
      <c r="V9" s="39"/>
    </row>
    <row r="10" spans="1:22" ht="20.100000000000001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20.100000000000001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20.100000000000001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/>
      <c r="K12" s="31">
        <f t="shared" si="1"/>
        <v>0</v>
      </c>
      <c r="L12" s="32" t="str">
        <f t="shared" si="0"/>
        <v>OK</v>
      </c>
      <c r="M12" s="38"/>
      <c r="N12" s="38"/>
      <c r="O12" s="38"/>
      <c r="P12" s="38"/>
      <c r="Q12" s="40"/>
      <c r="R12" s="38"/>
      <c r="S12" s="38"/>
      <c r="T12" s="38"/>
      <c r="U12" s="39"/>
      <c r="V12" s="39"/>
    </row>
    <row r="13" spans="1:22" ht="20.100000000000001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/>
      <c r="K13" s="31">
        <f t="shared" si="1"/>
        <v>0</v>
      </c>
      <c r="L13" s="32" t="str">
        <f t="shared" si="0"/>
        <v>OK</v>
      </c>
      <c r="M13" s="38"/>
      <c r="N13" s="38"/>
      <c r="O13" s="38"/>
      <c r="P13" s="38"/>
      <c r="Q13" s="40"/>
      <c r="R13" s="38"/>
      <c r="S13" s="38"/>
      <c r="T13" s="38"/>
      <c r="U13" s="39"/>
      <c r="V13" s="39"/>
    </row>
    <row r="14" spans="1:22" ht="20.100000000000001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20.100000000000001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1"/>
        <v>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20.100000000000001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1"/>
        <v>0</v>
      </c>
      <c r="L16" s="32" t="str">
        <f t="shared" si="0"/>
        <v>OK</v>
      </c>
      <c r="M16" s="38"/>
      <c r="N16" s="38"/>
      <c r="O16" s="38"/>
      <c r="P16" s="38"/>
      <c r="Q16" s="40"/>
      <c r="R16" s="38"/>
      <c r="S16" s="38"/>
      <c r="T16" s="38"/>
      <c r="U16" s="39"/>
      <c r="V16" s="39"/>
    </row>
    <row r="17" spans="1:22" ht="20.100000000000001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/>
      <c r="K17" s="31">
        <f t="shared" si="1"/>
        <v>0</v>
      </c>
      <c r="L17" s="32" t="str">
        <f t="shared" si="0"/>
        <v>OK</v>
      </c>
      <c r="M17" s="38"/>
      <c r="N17" s="38"/>
      <c r="O17" s="38"/>
      <c r="P17" s="38"/>
      <c r="Q17" s="40"/>
      <c r="R17" s="38"/>
      <c r="S17" s="38"/>
      <c r="T17" s="38"/>
      <c r="U17" s="39"/>
      <c r="V17" s="39"/>
    </row>
    <row r="18" spans="1:22" ht="20.100000000000001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20.100000000000001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20.100000000000001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20.100000000000001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20.100000000000001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20.100000000000001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20.100000000000001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20.100000000000001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20.100000000000001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1"/>
        <v>0</v>
      </c>
      <c r="L26" s="32" t="str">
        <f t="shared" si="0"/>
        <v>OK</v>
      </c>
      <c r="M26" s="38"/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20.100000000000001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20.100000000000001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1"/>
        <v>0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20.100000000000001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/>
      <c r="K29" s="31">
        <f t="shared" si="1"/>
        <v>0</v>
      </c>
      <c r="L29" s="32" t="str">
        <f t="shared" si="0"/>
        <v>OK</v>
      </c>
      <c r="M29" s="38"/>
      <c r="N29" s="38"/>
      <c r="O29" s="38"/>
      <c r="P29" s="38"/>
      <c r="Q29" s="40"/>
      <c r="R29" s="38"/>
      <c r="S29" s="38"/>
      <c r="T29" s="38"/>
      <c r="U29" s="39"/>
      <c r="V29" s="39"/>
    </row>
    <row r="30" spans="1:22" ht="20.100000000000001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/>
      <c r="K30" s="31">
        <f t="shared" si="1"/>
        <v>0</v>
      </c>
      <c r="L30" s="32" t="str">
        <f t="shared" si="0"/>
        <v>OK</v>
      </c>
      <c r="M30" s="38"/>
      <c r="N30" s="38"/>
      <c r="O30" s="38"/>
      <c r="P30" s="38"/>
      <c r="Q30" s="40"/>
      <c r="R30" s="38"/>
      <c r="S30" s="38"/>
      <c r="T30" s="38"/>
      <c r="U30" s="39"/>
      <c r="V30" s="39"/>
    </row>
    <row r="31" spans="1:22" ht="20.100000000000001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20.100000000000001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20.100000000000001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20.100000000000001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20.100000000000001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/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38"/>
      <c r="T35" s="38"/>
      <c r="U35" s="39"/>
      <c r="V35" s="39"/>
    </row>
    <row r="36" spans="1:22" ht="20.100000000000001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/>
      <c r="K36" s="31">
        <f t="shared" si="1"/>
        <v>0</v>
      </c>
      <c r="L36" s="32" t="str">
        <f t="shared" si="0"/>
        <v>OK</v>
      </c>
      <c r="M36" s="38"/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20.100000000000001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20.100000000000001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2</v>
      </c>
      <c r="K38" s="31">
        <f t="shared" si="1"/>
        <v>2</v>
      </c>
      <c r="L38" s="32" t="str">
        <f t="shared" si="0"/>
        <v>OK</v>
      </c>
      <c r="M38" s="38"/>
      <c r="N38" s="38"/>
      <c r="O38" s="38"/>
      <c r="P38" s="38"/>
      <c r="Q38" s="40"/>
      <c r="R38" s="38"/>
      <c r="S38" s="38"/>
      <c r="T38" s="38"/>
      <c r="U38" s="39"/>
      <c r="V38" s="39"/>
    </row>
    <row r="39" spans="1:22" ht="20.100000000000001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20.100000000000001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20.100000000000001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>
        <v>2</v>
      </c>
      <c r="K41" s="31">
        <f t="shared" si="1"/>
        <v>2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20.100000000000001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1"/>
        <v>0</v>
      </c>
      <c r="L42" s="32" t="str">
        <f t="shared" si="0"/>
        <v>OK</v>
      </c>
      <c r="M42" s="38"/>
      <c r="N42" s="38"/>
      <c r="O42" s="38"/>
      <c r="P42" s="38"/>
      <c r="Q42" s="40"/>
      <c r="R42" s="38"/>
      <c r="S42" s="38"/>
      <c r="T42" s="38"/>
      <c r="U42" s="39"/>
      <c r="V42" s="39"/>
    </row>
    <row r="43" spans="1:22" ht="20.100000000000001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20.100000000000001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20.100000000000001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20</v>
      </c>
      <c r="K45" s="31">
        <f t="shared" si="1"/>
        <v>20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20.100000000000001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5</v>
      </c>
      <c r="K46" s="31">
        <f t="shared" si="1"/>
        <v>5</v>
      </c>
      <c r="L46" s="32" t="str">
        <f t="shared" si="0"/>
        <v>OK</v>
      </c>
      <c r="M46" s="38"/>
      <c r="N46" s="38"/>
      <c r="O46" s="38"/>
      <c r="P46" s="38"/>
      <c r="Q46" s="40"/>
      <c r="R46" s="38"/>
      <c r="S46" s="38"/>
      <c r="T46" s="38"/>
      <c r="U46" s="39"/>
      <c r="V46" s="39"/>
    </row>
    <row r="47" spans="1:22" ht="20.100000000000001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20.100000000000001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5</v>
      </c>
      <c r="K48" s="31">
        <f t="shared" si="1"/>
        <v>2</v>
      </c>
      <c r="L48" s="32" t="str">
        <f t="shared" si="0"/>
        <v>OK</v>
      </c>
      <c r="M48" s="76">
        <v>3</v>
      </c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20.100000000000001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1"/>
        <v>0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20.100000000000001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20.100000000000001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1"/>
        <v>0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20.100000000000001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20.100000000000001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20.100000000000001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20.100000000000001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20.100000000000001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20.100000000000001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20.100000000000001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20.100000000000001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20.100000000000001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20.100000000000001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20.100000000000001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20.100000000000001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20.100000000000001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20.100000000000001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20.100000000000001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20.100000000000001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V1:V2"/>
    <mergeCell ref="A2:L2"/>
    <mergeCell ref="A4:A6"/>
    <mergeCell ref="B4:B6"/>
    <mergeCell ref="S1:S2"/>
    <mergeCell ref="T1:T2"/>
    <mergeCell ref="U1:U2"/>
    <mergeCell ref="A7:A10"/>
    <mergeCell ref="B7:B10"/>
    <mergeCell ref="P1:P2"/>
    <mergeCell ref="Q1:Q2"/>
    <mergeCell ref="R1:R2"/>
    <mergeCell ref="A1:C1"/>
    <mergeCell ref="D1:I1"/>
    <mergeCell ref="J1:L1"/>
    <mergeCell ref="M1:M2"/>
    <mergeCell ref="N1:N2"/>
    <mergeCell ref="O1:O2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34:A35"/>
    <mergeCell ref="B34:B35"/>
    <mergeCell ref="A63:A67"/>
    <mergeCell ref="B63:B67"/>
    <mergeCell ref="A38:A42"/>
    <mergeCell ref="B38:B42"/>
    <mergeCell ref="A44:A47"/>
    <mergeCell ref="B44:B47"/>
    <mergeCell ref="A52:A60"/>
    <mergeCell ref="B52:B6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0"/>
  <sheetViews>
    <sheetView topLeftCell="C21" zoomScale="80" zoomScaleNormal="80" workbookViewId="0">
      <selection activeCell="S51" sqref="S5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hidden="1" customWidth="1"/>
    <col min="8" max="8" width="16.7109375" style="1" hidden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18" width="12" style="18" customWidth="1"/>
    <col min="19" max="19" width="11.42578125" style="18" customWidth="1"/>
    <col min="20" max="20" width="11.5703125" style="18" customWidth="1"/>
    <col min="21" max="25" width="12.7109375" style="15" customWidth="1"/>
    <col min="26" max="26" width="13.42578125" style="15" customWidth="1"/>
    <col min="27" max="27" width="13.85546875" style="15" customWidth="1"/>
    <col min="28" max="28" width="16.140625" style="15" customWidth="1"/>
    <col min="29" max="16384" width="9.7109375" style="15"/>
  </cols>
  <sheetData>
    <row r="1" spans="1:28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276</v>
      </c>
      <c r="N1" s="97" t="s">
        <v>342</v>
      </c>
      <c r="O1" s="97" t="s">
        <v>277</v>
      </c>
      <c r="P1" s="97" t="s">
        <v>278</v>
      </c>
      <c r="Q1" s="97" t="s">
        <v>279</v>
      </c>
      <c r="R1" s="97" t="s">
        <v>280</v>
      </c>
      <c r="S1" s="97" t="s">
        <v>281</v>
      </c>
      <c r="T1" s="97" t="s">
        <v>282</v>
      </c>
      <c r="U1" s="97" t="s">
        <v>283</v>
      </c>
      <c r="V1" s="97" t="s">
        <v>284</v>
      </c>
      <c r="W1" s="97" t="s">
        <v>285</v>
      </c>
      <c r="X1" s="97" t="s">
        <v>286</v>
      </c>
      <c r="Y1" s="97" t="s">
        <v>287</v>
      </c>
      <c r="Z1" s="97" t="s">
        <v>288</v>
      </c>
      <c r="AA1" s="97" t="s">
        <v>343</v>
      </c>
      <c r="AB1" s="97" t="s">
        <v>344</v>
      </c>
    </row>
    <row r="2" spans="1:28" ht="21.75" customHeight="1" x14ac:dyDescent="0.25">
      <c r="A2" s="98" t="s">
        <v>250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43187</v>
      </c>
      <c r="N3" s="75">
        <v>43187</v>
      </c>
      <c r="O3" s="75">
        <v>43217</v>
      </c>
      <c r="P3" s="75">
        <v>43237</v>
      </c>
      <c r="Q3" s="75">
        <v>43238</v>
      </c>
      <c r="R3" s="75">
        <v>43238</v>
      </c>
      <c r="S3" s="75">
        <v>43277</v>
      </c>
      <c r="T3" s="75">
        <v>43307</v>
      </c>
      <c r="U3" s="75">
        <v>43307</v>
      </c>
      <c r="V3" s="75">
        <v>43328</v>
      </c>
      <c r="W3" s="75">
        <v>43340</v>
      </c>
      <c r="X3" s="75">
        <v>43340</v>
      </c>
      <c r="Y3" s="75">
        <v>43340</v>
      </c>
      <c r="Z3" s="75">
        <v>43340</v>
      </c>
      <c r="AA3" s="75">
        <v>43383</v>
      </c>
      <c r="AB3" s="75">
        <v>43384</v>
      </c>
    </row>
    <row r="4" spans="1:28" ht="15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>
        <v>202</v>
      </c>
      <c r="K4" s="31">
        <f t="shared" ref="K4:K35" si="0">J4-(SUM(M4:AB4))</f>
        <v>202</v>
      </c>
      <c r="L4" s="32" t="str">
        <f t="shared" ref="L4:L67" si="1">IF(K4&lt;0,"ATENÇÃO","OK")</f>
        <v>OK</v>
      </c>
      <c r="M4" s="39"/>
      <c r="N4" s="38"/>
      <c r="O4" s="39"/>
      <c r="P4" s="38"/>
      <c r="Q4" s="40"/>
      <c r="R4" s="38"/>
      <c r="S4" s="38"/>
      <c r="T4" s="39"/>
      <c r="U4" s="39"/>
      <c r="V4" s="39"/>
      <c r="W4" s="39"/>
      <c r="X4" s="39"/>
      <c r="Y4" s="39"/>
      <c r="Z4" s="39"/>
      <c r="AA4" s="39"/>
      <c r="AB4" s="39"/>
    </row>
    <row r="5" spans="1:28" ht="15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>
        <v>2</v>
      </c>
      <c r="K5" s="31">
        <f t="shared" si="0"/>
        <v>2</v>
      </c>
      <c r="L5" s="32" t="str">
        <f t="shared" si="1"/>
        <v>OK</v>
      </c>
      <c r="M5" s="39"/>
      <c r="N5" s="38"/>
      <c r="O5" s="38"/>
      <c r="P5" s="40"/>
      <c r="Q5" s="38"/>
      <c r="R5" s="38"/>
      <c r="S5" s="38"/>
      <c r="T5" s="39"/>
      <c r="U5" s="39"/>
      <c r="V5" s="39"/>
      <c r="W5" s="39"/>
      <c r="X5" s="39"/>
      <c r="Y5" s="39"/>
      <c r="Z5" s="39"/>
      <c r="AA5" s="39"/>
      <c r="AB5" s="39"/>
    </row>
    <row r="6" spans="1:28" ht="15" customHeight="1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>
        <v>1</v>
      </c>
      <c r="K6" s="31">
        <f t="shared" si="0"/>
        <v>1</v>
      </c>
      <c r="L6" s="32" t="str">
        <f t="shared" si="1"/>
        <v>OK</v>
      </c>
      <c r="M6" s="39"/>
      <c r="N6" s="38"/>
      <c r="O6" s="38"/>
      <c r="P6" s="40"/>
      <c r="Q6" s="38"/>
      <c r="R6" s="38"/>
      <c r="S6" s="38"/>
      <c r="T6" s="39"/>
      <c r="U6" s="39"/>
      <c r="V6" s="39"/>
      <c r="W6" s="39"/>
      <c r="X6" s="39"/>
      <c r="Y6" s="39"/>
      <c r="Z6" s="39"/>
      <c r="AA6" s="39"/>
      <c r="AB6" s="39"/>
    </row>
    <row r="7" spans="1:28" ht="15" customHeight="1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>
        <v>15</v>
      </c>
      <c r="K7" s="31">
        <f t="shared" si="0"/>
        <v>0</v>
      </c>
      <c r="L7" s="32" t="str">
        <f t="shared" si="1"/>
        <v>OK</v>
      </c>
      <c r="M7" s="76">
        <v>15</v>
      </c>
      <c r="N7" s="38"/>
      <c r="O7" s="38"/>
      <c r="P7" s="40"/>
      <c r="Q7" s="38"/>
      <c r="R7" s="38"/>
      <c r="S7" s="38"/>
      <c r="T7" s="39"/>
      <c r="U7" s="39"/>
      <c r="V7" s="39"/>
      <c r="W7" s="39"/>
      <c r="X7" s="39"/>
      <c r="Y7" s="39"/>
      <c r="Z7" s="39"/>
      <c r="AA7" s="39"/>
      <c r="AB7" s="39"/>
    </row>
    <row r="8" spans="1:28" ht="15" customHeight="1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>
        <v>17</v>
      </c>
      <c r="K8" s="31">
        <f t="shared" si="0"/>
        <v>11</v>
      </c>
      <c r="L8" s="32" t="str">
        <f t="shared" si="1"/>
        <v>OK</v>
      </c>
      <c r="M8" s="39"/>
      <c r="N8" s="38"/>
      <c r="O8" s="38"/>
      <c r="P8" s="40"/>
      <c r="Q8" s="38"/>
      <c r="R8" s="38"/>
      <c r="S8" s="76">
        <v>2</v>
      </c>
      <c r="T8" s="39"/>
      <c r="U8" s="39"/>
      <c r="V8" s="39"/>
      <c r="W8" s="76">
        <v>4</v>
      </c>
      <c r="X8" s="39"/>
      <c r="Y8" s="39"/>
      <c r="Z8" s="39"/>
      <c r="AA8" s="39"/>
      <c r="AB8" s="39"/>
    </row>
    <row r="9" spans="1:28" ht="15" customHeight="1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6</v>
      </c>
      <c r="K9" s="31">
        <f t="shared" si="0"/>
        <v>4</v>
      </c>
      <c r="L9" s="32" t="str">
        <f t="shared" si="1"/>
        <v>OK</v>
      </c>
      <c r="M9" s="76">
        <v>2</v>
      </c>
      <c r="N9" s="38"/>
      <c r="O9" s="38"/>
      <c r="P9" s="40"/>
      <c r="Q9" s="38"/>
      <c r="R9" s="38"/>
      <c r="S9" s="38"/>
      <c r="T9" s="39"/>
      <c r="U9" s="39"/>
      <c r="V9" s="39"/>
      <c r="W9" s="39"/>
      <c r="X9" s="39"/>
      <c r="Y9" s="39"/>
      <c r="Z9" s="39"/>
      <c r="AA9" s="39"/>
      <c r="AB9" s="39"/>
    </row>
    <row r="10" spans="1:28" ht="15" customHeight="1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>
        <v>2</v>
      </c>
      <c r="K10" s="31">
        <f t="shared" si="0"/>
        <v>0</v>
      </c>
      <c r="L10" s="32" t="str">
        <f t="shared" si="1"/>
        <v>OK</v>
      </c>
      <c r="M10" s="39"/>
      <c r="N10" s="38"/>
      <c r="O10" s="38"/>
      <c r="P10" s="40"/>
      <c r="Q10" s="38"/>
      <c r="R10" s="38"/>
      <c r="S10" s="76">
        <v>2</v>
      </c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15" customHeight="1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>
        <v>4</v>
      </c>
      <c r="K11" s="31">
        <f t="shared" si="0"/>
        <v>4</v>
      </c>
      <c r="L11" s="32" t="str">
        <f t="shared" si="1"/>
        <v>OK</v>
      </c>
      <c r="M11" s="39"/>
      <c r="N11" s="38"/>
      <c r="O11" s="38"/>
      <c r="P11" s="40"/>
      <c r="Q11" s="38"/>
      <c r="R11" s="38"/>
      <c r="S11" s="38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15" customHeight="1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8</v>
      </c>
      <c r="K12" s="31">
        <f t="shared" si="0"/>
        <v>3</v>
      </c>
      <c r="L12" s="32" t="str">
        <f t="shared" si="1"/>
        <v>OK</v>
      </c>
      <c r="M12" s="39"/>
      <c r="N12" s="38"/>
      <c r="O12" s="38"/>
      <c r="P12" s="40"/>
      <c r="Q12" s="38"/>
      <c r="R12" s="38"/>
      <c r="S12" s="38"/>
      <c r="T12" s="39"/>
      <c r="U12" s="76">
        <v>1</v>
      </c>
      <c r="V12" s="79"/>
      <c r="W12" s="79"/>
      <c r="X12" s="76">
        <v>4</v>
      </c>
      <c r="Y12" s="79"/>
      <c r="Z12" s="79"/>
      <c r="AA12" s="79"/>
      <c r="AB12" s="79"/>
    </row>
    <row r="13" spans="1:28" ht="15" customHeight="1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6</v>
      </c>
      <c r="K13" s="31">
        <f t="shared" si="0"/>
        <v>2</v>
      </c>
      <c r="L13" s="32" t="str">
        <f t="shared" si="1"/>
        <v>OK</v>
      </c>
      <c r="M13" s="39"/>
      <c r="N13" s="38"/>
      <c r="O13" s="38"/>
      <c r="P13" s="40"/>
      <c r="Q13" s="38"/>
      <c r="R13" s="38"/>
      <c r="S13" s="38"/>
      <c r="T13" s="39"/>
      <c r="U13" s="39"/>
      <c r="V13" s="76">
        <v>3</v>
      </c>
      <c r="W13" s="39"/>
      <c r="X13" s="39"/>
      <c r="Y13" s="39"/>
      <c r="Z13" s="39"/>
      <c r="AA13" s="76">
        <v>1</v>
      </c>
      <c r="AB13" s="39"/>
    </row>
    <row r="14" spans="1:28" ht="15" customHeight="1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>
        <v>16</v>
      </c>
      <c r="K14" s="31">
        <f t="shared" si="0"/>
        <v>8</v>
      </c>
      <c r="L14" s="32" t="str">
        <f t="shared" si="1"/>
        <v>OK</v>
      </c>
      <c r="M14" s="39"/>
      <c r="N14" s="38"/>
      <c r="O14" s="38"/>
      <c r="P14" s="40"/>
      <c r="Q14" s="38"/>
      <c r="R14" s="38"/>
      <c r="S14" s="38"/>
      <c r="T14" s="39"/>
      <c r="U14" s="39"/>
      <c r="V14" s="39"/>
      <c r="W14" s="39"/>
      <c r="X14" s="39"/>
      <c r="Y14" s="39"/>
      <c r="Z14" s="76">
        <v>8</v>
      </c>
      <c r="AA14" s="79"/>
      <c r="AB14" s="79"/>
    </row>
    <row r="15" spans="1:28" ht="15" customHeight="1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/>
      <c r="K15" s="31">
        <f t="shared" si="0"/>
        <v>0</v>
      </c>
      <c r="L15" s="32" t="str">
        <f t="shared" si="1"/>
        <v>OK</v>
      </c>
      <c r="M15" s="39"/>
      <c r="N15" s="38"/>
      <c r="O15" s="38"/>
      <c r="P15" s="40"/>
      <c r="Q15" s="38"/>
      <c r="R15" s="38"/>
      <c r="S15" s="38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ht="15" customHeight="1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/>
      <c r="K16" s="31">
        <f t="shared" si="0"/>
        <v>0</v>
      </c>
      <c r="L16" s="32" t="str">
        <f t="shared" si="1"/>
        <v>OK</v>
      </c>
      <c r="M16" s="39"/>
      <c r="N16" s="38"/>
      <c r="O16" s="38"/>
      <c r="P16" s="40"/>
      <c r="Q16" s="38"/>
      <c r="R16" s="38"/>
      <c r="S16" s="38"/>
      <c r="T16" s="39"/>
      <c r="U16" s="39"/>
      <c r="V16" s="39"/>
      <c r="W16" s="39"/>
      <c r="X16" s="39"/>
      <c r="Y16" s="39"/>
      <c r="Z16" s="39"/>
      <c r="AA16" s="39"/>
      <c r="AB16" s="39"/>
    </row>
    <row r="17" spans="1:28" ht="15" customHeight="1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6</v>
      </c>
      <c r="K17" s="31">
        <f t="shared" si="0"/>
        <v>4</v>
      </c>
      <c r="L17" s="32" t="str">
        <f t="shared" si="1"/>
        <v>OK</v>
      </c>
      <c r="M17" s="39"/>
      <c r="N17" s="38"/>
      <c r="O17" s="38"/>
      <c r="P17" s="40"/>
      <c r="Q17" s="38"/>
      <c r="R17" s="38"/>
      <c r="S17" s="38"/>
      <c r="T17" s="76">
        <v>2</v>
      </c>
      <c r="U17" s="39"/>
      <c r="V17" s="39"/>
      <c r="W17" s="39"/>
      <c r="X17" s="39"/>
      <c r="Y17" s="39"/>
      <c r="Z17" s="39"/>
      <c r="AA17" s="39"/>
      <c r="AB17" s="39"/>
    </row>
    <row r="18" spans="1:28" ht="15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0"/>
        <v>0</v>
      </c>
      <c r="L18" s="32" t="str">
        <f t="shared" si="1"/>
        <v>OK</v>
      </c>
      <c r="M18" s="39"/>
      <c r="N18" s="38"/>
      <c r="O18" s="38"/>
      <c r="P18" s="40"/>
      <c r="Q18" s="38"/>
      <c r="R18" s="38"/>
      <c r="S18" s="38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5" customHeight="1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0"/>
        <v>0</v>
      </c>
      <c r="L19" s="32" t="str">
        <f t="shared" si="1"/>
        <v>OK</v>
      </c>
      <c r="M19" s="39"/>
      <c r="N19" s="89"/>
      <c r="O19" s="38"/>
      <c r="P19" s="40"/>
      <c r="Q19" s="38"/>
      <c r="R19" s="38"/>
      <c r="S19" s="38"/>
      <c r="T19" s="39"/>
      <c r="U19" s="39"/>
      <c r="V19" s="39"/>
      <c r="W19" s="39"/>
      <c r="X19" s="39"/>
      <c r="Y19" s="39"/>
      <c r="Z19" s="39"/>
      <c r="AA19" s="39"/>
      <c r="AB19" s="39"/>
    </row>
    <row r="20" spans="1:28" ht="15" customHeight="1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0"/>
        <v>0</v>
      </c>
      <c r="L20" s="32" t="str">
        <f t="shared" si="1"/>
        <v>OK</v>
      </c>
      <c r="M20" s="39"/>
      <c r="N20" s="89"/>
      <c r="O20" s="38"/>
      <c r="P20" s="40"/>
      <c r="Q20" s="38"/>
      <c r="R20" s="38"/>
      <c r="S20" s="38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ht="15" customHeight="1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0"/>
        <v>0</v>
      </c>
      <c r="L21" s="32" t="str">
        <f t="shared" si="1"/>
        <v>OK</v>
      </c>
      <c r="M21" s="39"/>
      <c r="N21" s="38"/>
      <c r="O21" s="38"/>
      <c r="P21" s="40"/>
      <c r="Q21" s="38"/>
      <c r="R21" s="38"/>
      <c r="S21" s="38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15" customHeight="1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>
        <f>1</f>
        <v>1</v>
      </c>
      <c r="K22" s="31">
        <f t="shared" si="0"/>
        <v>0</v>
      </c>
      <c r="L22" s="32" t="str">
        <f t="shared" si="1"/>
        <v>OK</v>
      </c>
      <c r="M22" s="39"/>
      <c r="N22" s="38"/>
      <c r="O22" s="76">
        <v>1</v>
      </c>
      <c r="P22" s="40"/>
      <c r="Q22" s="38"/>
      <c r="R22" s="38"/>
      <c r="S22" s="38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15" customHeight="1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0"/>
        <v>0</v>
      </c>
      <c r="L23" s="32" t="str">
        <f t="shared" si="1"/>
        <v>OK</v>
      </c>
      <c r="M23" s="39"/>
      <c r="N23" s="38"/>
      <c r="O23" s="38"/>
      <c r="P23" s="40"/>
      <c r="Q23" s="38"/>
      <c r="R23" s="38"/>
      <c r="S23" s="38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ht="15" customHeight="1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0"/>
        <v>0</v>
      </c>
      <c r="L24" s="32" t="str">
        <f t="shared" si="1"/>
        <v>OK</v>
      </c>
      <c r="M24" s="39"/>
      <c r="N24" s="38"/>
      <c r="O24" s="38"/>
      <c r="P24" s="40"/>
      <c r="Q24" s="38"/>
      <c r="R24" s="38"/>
      <c r="S24" s="38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ht="15" customHeight="1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>
        <v>10</v>
      </c>
      <c r="K25" s="31">
        <f t="shared" si="0"/>
        <v>0</v>
      </c>
      <c r="L25" s="32" t="str">
        <f t="shared" si="1"/>
        <v>OK</v>
      </c>
      <c r="M25" s="76">
        <v>10</v>
      </c>
      <c r="N25" s="38"/>
      <c r="O25" s="38"/>
      <c r="P25" s="40"/>
      <c r="Q25" s="38"/>
      <c r="R25" s="38"/>
      <c r="S25" s="38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ht="15" customHeight="1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/>
      <c r="K26" s="31">
        <f t="shared" si="0"/>
        <v>0</v>
      </c>
      <c r="L26" s="32" t="str">
        <f t="shared" si="1"/>
        <v>OK</v>
      </c>
      <c r="M26" s="39"/>
      <c r="N26" s="38"/>
      <c r="O26" s="38"/>
      <c r="P26" s="40"/>
      <c r="Q26" s="38"/>
      <c r="R26" s="38"/>
      <c r="S26" s="38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ht="15" customHeight="1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0"/>
        <v>0</v>
      </c>
      <c r="L27" s="32" t="str">
        <f t="shared" si="1"/>
        <v>OK</v>
      </c>
      <c r="M27" s="39"/>
      <c r="N27" s="38"/>
      <c r="O27" s="38"/>
      <c r="P27" s="40"/>
      <c r="Q27" s="38"/>
      <c r="R27" s="38"/>
      <c r="S27" s="38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ht="15" customHeight="1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/>
      <c r="K28" s="31">
        <f t="shared" si="0"/>
        <v>0</v>
      </c>
      <c r="L28" s="32" t="str">
        <f t="shared" si="1"/>
        <v>OK</v>
      </c>
      <c r="M28" s="39"/>
      <c r="N28" s="38"/>
      <c r="O28" s="38"/>
      <c r="P28" s="40"/>
      <c r="Q28" s="38"/>
      <c r="R28" s="38"/>
      <c r="S28" s="38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ht="15" customHeight="1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2</v>
      </c>
      <c r="K29" s="31">
        <f t="shared" si="0"/>
        <v>2</v>
      </c>
      <c r="L29" s="32" t="str">
        <f t="shared" si="1"/>
        <v>OK</v>
      </c>
      <c r="M29" s="39"/>
      <c r="N29" s="38"/>
      <c r="O29" s="38"/>
      <c r="P29" s="40"/>
      <c r="Q29" s="38"/>
      <c r="R29" s="38"/>
      <c r="S29" s="38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ht="15" customHeight="1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4</v>
      </c>
      <c r="K30" s="31">
        <f t="shared" si="0"/>
        <v>4</v>
      </c>
      <c r="L30" s="32" t="str">
        <f t="shared" si="1"/>
        <v>OK</v>
      </c>
      <c r="M30" s="39"/>
      <c r="N30" s="38"/>
      <c r="O30" s="38"/>
      <c r="P30" s="40"/>
      <c r="Q30" s="38"/>
      <c r="R30" s="38"/>
      <c r="S30" s="38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15" customHeight="1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>
        <v>10</v>
      </c>
      <c r="K31" s="31">
        <f t="shared" si="0"/>
        <v>5</v>
      </c>
      <c r="L31" s="32" t="str">
        <f t="shared" si="1"/>
        <v>OK</v>
      </c>
      <c r="M31" s="39"/>
      <c r="N31" s="38"/>
      <c r="O31" s="38"/>
      <c r="P31" s="40"/>
      <c r="Q31" s="38"/>
      <c r="R31" s="76">
        <v>5</v>
      </c>
      <c r="S31" s="38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ht="15" customHeight="1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>
        <v>15</v>
      </c>
      <c r="K32" s="31">
        <f t="shared" si="0"/>
        <v>3</v>
      </c>
      <c r="L32" s="32" t="str">
        <f t="shared" si="1"/>
        <v>OK</v>
      </c>
      <c r="M32" s="76">
        <v>12</v>
      </c>
      <c r="N32" s="38"/>
      <c r="O32" s="38"/>
      <c r="P32" s="40"/>
      <c r="Q32" s="38"/>
      <c r="R32" s="38"/>
      <c r="S32" s="38"/>
      <c r="T32" s="39"/>
      <c r="U32" s="39"/>
      <c r="V32" s="39"/>
      <c r="W32" s="39"/>
      <c r="X32" s="39"/>
      <c r="Y32" s="39"/>
      <c r="Z32" s="39"/>
      <c r="AA32" s="39"/>
      <c r="AB32" s="39"/>
    </row>
    <row r="33" spans="1:28" ht="15" customHeight="1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>
        <v>5</v>
      </c>
      <c r="K33" s="31">
        <f t="shared" si="0"/>
        <v>5</v>
      </c>
      <c r="L33" s="32" t="str">
        <f t="shared" si="1"/>
        <v>OK</v>
      </c>
      <c r="M33" s="39"/>
      <c r="N33" s="38"/>
      <c r="O33" s="38"/>
      <c r="P33" s="40"/>
      <c r="Q33" s="38"/>
      <c r="R33" s="38"/>
      <c r="S33" s="38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ht="15" customHeight="1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>
        <v>13</v>
      </c>
      <c r="K34" s="31">
        <f t="shared" si="0"/>
        <v>12</v>
      </c>
      <c r="L34" s="32" t="str">
        <f t="shared" si="1"/>
        <v>OK</v>
      </c>
      <c r="M34" s="39"/>
      <c r="N34" s="38"/>
      <c r="O34" s="38"/>
      <c r="P34" s="40"/>
      <c r="Q34" s="76">
        <v>1</v>
      </c>
      <c r="R34" s="38"/>
      <c r="S34" s="38"/>
      <c r="T34" s="39"/>
      <c r="U34" s="39"/>
      <c r="V34" s="39"/>
      <c r="W34" s="39"/>
      <c r="X34" s="39"/>
      <c r="Y34" s="39"/>
      <c r="Z34" s="39"/>
      <c r="AA34" s="39"/>
      <c r="AB34" s="39"/>
    </row>
    <row r="35" spans="1:28" ht="15" customHeight="1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13</v>
      </c>
      <c r="K35" s="31">
        <f t="shared" si="0"/>
        <v>7</v>
      </c>
      <c r="L35" s="32" t="str">
        <f t="shared" si="1"/>
        <v>OK</v>
      </c>
      <c r="M35" s="39"/>
      <c r="N35" s="38"/>
      <c r="O35" s="38"/>
      <c r="P35" s="40"/>
      <c r="Q35" s="38"/>
      <c r="R35" s="38"/>
      <c r="S35" s="38"/>
      <c r="T35" s="39"/>
      <c r="U35" s="39"/>
      <c r="V35" s="39"/>
      <c r="W35" s="76">
        <v>5</v>
      </c>
      <c r="X35" s="39"/>
      <c r="Y35" s="39"/>
      <c r="Z35" s="39"/>
      <c r="AA35" s="39"/>
      <c r="AB35" s="39">
        <v>1</v>
      </c>
    </row>
    <row r="36" spans="1:28" ht="15" customHeight="1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19</v>
      </c>
      <c r="K36" s="31">
        <f t="shared" ref="K36:K67" si="2">J36-(SUM(M36:AB36))</f>
        <v>0</v>
      </c>
      <c r="L36" s="32" t="str">
        <f t="shared" si="1"/>
        <v>OK</v>
      </c>
      <c r="M36" s="76">
        <v>8</v>
      </c>
      <c r="N36" s="38"/>
      <c r="O36" s="38"/>
      <c r="P36" s="40"/>
      <c r="Q36" s="76">
        <v>2</v>
      </c>
      <c r="R36" s="38"/>
      <c r="S36" s="76">
        <v>1</v>
      </c>
      <c r="T36" s="39"/>
      <c r="U36" s="39"/>
      <c r="V36" s="39"/>
      <c r="W36" s="76">
        <v>7</v>
      </c>
      <c r="X36" s="39"/>
      <c r="Y36" s="39"/>
      <c r="Z36" s="39"/>
      <c r="AA36" s="39"/>
      <c r="AB36" s="39">
        <v>1</v>
      </c>
    </row>
    <row r="37" spans="1:28" ht="15" customHeight="1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>
        <v>30</v>
      </c>
      <c r="K37" s="31">
        <f t="shared" si="2"/>
        <v>0</v>
      </c>
      <c r="L37" s="32" t="str">
        <f t="shared" si="1"/>
        <v>OK</v>
      </c>
      <c r="M37" s="38"/>
      <c r="N37" s="38"/>
      <c r="O37" s="38"/>
      <c r="P37" s="76">
        <v>10</v>
      </c>
      <c r="Q37" s="38"/>
      <c r="R37" s="38"/>
      <c r="S37" s="38"/>
      <c r="T37" s="39"/>
      <c r="U37" s="39"/>
      <c r="V37" s="39"/>
      <c r="W37" s="39"/>
      <c r="X37" s="39"/>
      <c r="Y37" s="76">
        <v>20</v>
      </c>
      <c r="Z37" s="39"/>
      <c r="AA37" s="39"/>
      <c r="AB37" s="39"/>
    </row>
    <row r="38" spans="1:28" ht="15" customHeight="1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/>
      <c r="K38" s="31">
        <f t="shared" si="2"/>
        <v>0</v>
      </c>
      <c r="L38" s="32" t="str">
        <f t="shared" si="1"/>
        <v>OK</v>
      </c>
      <c r="M38" s="38"/>
      <c r="N38" s="38"/>
      <c r="O38" s="38"/>
      <c r="P38" s="40"/>
      <c r="Q38" s="38"/>
      <c r="R38" s="38"/>
      <c r="S38" s="38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ht="15" customHeight="1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2"/>
        <v>0</v>
      </c>
      <c r="L39" s="32" t="str">
        <f t="shared" si="1"/>
        <v>OK</v>
      </c>
      <c r="M39" s="38"/>
      <c r="N39" s="38"/>
      <c r="O39" s="38"/>
      <c r="P39" s="40"/>
      <c r="Q39" s="38"/>
      <c r="R39" s="38"/>
      <c r="S39" s="38"/>
      <c r="T39" s="39"/>
      <c r="U39" s="39"/>
      <c r="V39" s="39"/>
      <c r="W39" s="39"/>
      <c r="X39" s="39"/>
      <c r="Y39" s="39"/>
      <c r="Z39" s="39"/>
      <c r="AA39" s="39"/>
      <c r="AB39" s="39"/>
    </row>
    <row r="40" spans="1:28" ht="15" customHeight="1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2"/>
        <v>0</v>
      </c>
      <c r="L40" s="32" t="str">
        <f t="shared" si="1"/>
        <v>OK</v>
      </c>
      <c r="M40" s="38"/>
      <c r="N40" s="38"/>
      <c r="O40" s="38"/>
      <c r="P40" s="40"/>
      <c r="Q40" s="38"/>
      <c r="R40" s="38"/>
      <c r="S40" s="38"/>
      <c r="T40" s="39"/>
      <c r="U40" s="39"/>
      <c r="V40" s="39"/>
      <c r="W40" s="39"/>
      <c r="X40" s="39"/>
      <c r="Y40" s="39"/>
      <c r="Z40" s="39"/>
      <c r="AA40" s="39"/>
      <c r="AB40" s="39"/>
    </row>
    <row r="41" spans="1:28" ht="15" customHeight="1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2"/>
        <v>0</v>
      </c>
      <c r="L41" s="32" t="str">
        <f t="shared" si="1"/>
        <v>OK</v>
      </c>
      <c r="M41" s="38"/>
      <c r="N41" s="38"/>
      <c r="O41" s="38"/>
      <c r="P41" s="40"/>
      <c r="Q41" s="38"/>
      <c r="R41" s="38"/>
      <c r="S41" s="38"/>
      <c r="T41" s="39"/>
      <c r="U41" s="39"/>
      <c r="V41" s="39"/>
      <c r="W41" s="39"/>
      <c r="X41" s="39"/>
      <c r="Y41" s="39"/>
      <c r="Z41" s="39"/>
      <c r="AA41" s="39"/>
      <c r="AB41" s="39"/>
    </row>
    <row r="42" spans="1:28" ht="15" customHeight="1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/>
      <c r="K42" s="31">
        <f t="shared" si="2"/>
        <v>0</v>
      </c>
      <c r="L42" s="32" t="str">
        <f t="shared" si="1"/>
        <v>OK</v>
      </c>
      <c r="M42" s="38"/>
      <c r="N42" s="38"/>
      <c r="O42" s="38"/>
      <c r="P42" s="40"/>
      <c r="Q42" s="38"/>
      <c r="R42" s="38"/>
      <c r="S42" s="38"/>
      <c r="T42" s="39"/>
      <c r="U42" s="39"/>
      <c r="V42" s="39"/>
      <c r="W42" s="39"/>
      <c r="X42" s="39"/>
      <c r="Y42" s="39"/>
      <c r="Z42" s="39"/>
      <c r="AA42" s="39"/>
      <c r="AB42" s="39"/>
    </row>
    <row r="43" spans="1:28" ht="15" customHeight="1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2"/>
        <v>0</v>
      </c>
      <c r="L43" s="32" t="str">
        <f t="shared" si="1"/>
        <v>OK</v>
      </c>
      <c r="M43" s="38"/>
      <c r="N43" s="38"/>
      <c r="O43" s="38"/>
      <c r="P43" s="40"/>
      <c r="Q43" s="38"/>
      <c r="R43" s="38"/>
      <c r="S43" s="38"/>
      <c r="T43" s="39"/>
      <c r="U43" s="39"/>
      <c r="V43" s="39"/>
      <c r="W43" s="39"/>
      <c r="X43" s="39"/>
      <c r="Y43" s="39"/>
      <c r="Z43" s="39"/>
      <c r="AA43" s="39"/>
      <c r="AB43" s="39"/>
    </row>
    <row r="44" spans="1:28" ht="15" customHeight="1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>
        <v>10</v>
      </c>
      <c r="K44" s="31">
        <f t="shared" si="2"/>
        <v>10</v>
      </c>
      <c r="L44" s="32" t="str">
        <f t="shared" si="1"/>
        <v>OK</v>
      </c>
      <c r="M44" s="38"/>
      <c r="N44" s="38"/>
      <c r="O44" s="38"/>
      <c r="P44" s="40"/>
      <c r="Q44" s="38"/>
      <c r="R44" s="38"/>
      <c r="S44" s="38"/>
      <c r="T44" s="39"/>
      <c r="U44" s="39"/>
      <c r="V44" s="39"/>
      <c r="W44" s="39"/>
      <c r="X44" s="39"/>
      <c r="Y44" s="39"/>
      <c r="Z44" s="39"/>
      <c r="AA44" s="39"/>
      <c r="AB44" s="39"/>
    </row>
    <row r="45" spans="1:28" ht="15" customHeight="1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>
        <v>10</v>
      </c>
      <c r="K45" s="31">
        <f t="shared" si="2"/>
        <v>10</v>
      </c>
      <c r="L45" s="32" t="str">
        <f t="shared" si="1"/>
        <v>OK</v>
      </c>
      <c r="M45" s="38"/>
      <c r="N45" s="38"/>
      <c r="O45" s="38"/>
      <c r="P45" s="40"/>
      <c r="Q45" s="38"/>
      <c r="R45" s="38"/>
      <c r="S45" s="38"/>
      <c r="T45" s="39"/>
      <c r="U45" s="39"/>
      <c r="V45" s="39"/>
      <c r="W45" s="39"/>
      <c r="X45" s="39"/>
      <c r="Y45" s="39"/>
      <c r="Z45" s="39"/>
      <c r="AA45" s="39"/>
      <c r="AB45" s="39"/>
    </row>
    <row r="46" spans="1:28" ht="15" customHeight="1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85</v>
      </c>
      <c r="K46" s="31">
        <f t="shared" si="2"/>
        <v>85</v>
      </c>
      <c r="L46" s="32" t="str">
        <f t="shared" si="1"/>
        <v>OK</v>
      </c>
      <c r="M46" s="38"/>
      <c r="N46" s="38"/>
      <c r="O46" s="38"/>
      <c r="P46" s="40"/>
      <c r="Q46" s="38"/>
      <c r="R46" s="38"/>
      <c r="S46" s="38"/>
      <c r="T46" s="39"/>
      <c r="U46" s="39"/>
      <c r="V46" s="39"/>
      <c r="W46" s="39"/>
      <c r="X46" s="39"/>
      <c r="Y46" s="39"/>
      <c r="Z46" s="39"/>
      <c r="AA46" s="39"/>
      <c r="AB46" s="39"/>
    </row>
    <row r="47" spans="1:28" ht="15" customHeight="1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2"/>
        <v>0</v>
      </c>
      <c r="L47" s="32" t="str">
        <f t="shared" si="1"/>
        <v>OK</v>
      </c>
      <c r="M47" s="38"/>
      <c r="N47" s="38"/>
      <c r="O47" s="38"/>
      <c r="P47" s="40"/>
      <c r="Q47" s="38"/>
      <c r="R47" s="38"/>
      <c r="S47" s="38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ht="15" customHeight="1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>
        <v>14</v>
      </c>
      <c r="K48" s="31">
        <f t="shared" si="2"/>
        <v>9</v>
      </c>
      <c r="L48" s="32" t="str">
        <f t="shared" si="1"/>
        <v>OK</v>
      </c>
      <c r="M48" s="38"/>
      <c r="N48" s="38"/>
      <c r="O48" s="38"/>
      <c r="P48" s="40"/>
      <c r="Q48" s="76">
        <v>1</v>
      </c>
      <c r="R48" s="38"/>
      <c r="S48" s="38"/>
      <c r="T48" s="39"/>
      <c r="U48" s="39"/>
      <c r="V48" s="39"/>
      <c r="W48" s="76">
        <v>3</v>
      </c>
      <c r="X48" s="39"/>
      <c r="Y48" s="39"/>
      <c r="Z48" s="39"/>
      <c r="AA48" s="39"/>
      <c r="AB48" s="39">
        <v>1</v>
      </c>
    </row>
    <row r="49" spans="1:28" ht="15" customHeight="1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/>
      <c r="K49" s="31">
        <f t="shared" si="2"/>
        <v>0</v>
      </c>
      <c r="L49" s="32" t="str">
        <f t="shared" si="1"/>
        <v>OK</v>
      </c>
      <c r="M49" s="38"/>
      <c r="N49" s="38"/>
      <c r="O49" s="38"/>
      <c r="P49" s="40"/>
      <c r="Q49" s="38"/>
      <c r="R49" s="38"/>
      <c r="S49" s="38"/>
      <c r="T49" s="39"/>
      <c r="U49" s="39"/>
      <c r="V49" s="39"/>
      <c r="W49" s="39"/>
      <c r="X49" s="39"/>
      <c r="Y49" s="39"/>
      <c r="Z49" s="39"/>
      <c r="AA49" s="39"/>
      <c r="AB49" s="39"/>
    </row>
    <row r="50" spans="1:28" ht="15" customHeight="1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>
        <v>20</v>
      </c>
      <c r="K50" s="31">
        <f t="shared" si="2"/>
        <v>20</v>
      </c>
      <c r="L50" s="32" t="str">
        <f t="shared" si="1"/>
        <v>OK</v>
      </c>
      <c r="M50" s="38"/>
      <c r="N50" s="38"/>
      <c r="O50" s="38"/>
      <c r="P50" s="40"/>
      <c r="Q50" s="38"/>
      <c r="R50" s="38"/>
      <c r="S50" s="38"/>
      <c r="T50" s="39"/>
      <c r="U50" s="39"/>
      <c r="V50" s="39"/>
      <c r="W50" s="39"/>
      <c r="X50" s="39"/>
      <c r="Y50" s="39"/>
      <c r="Z50" s="39"/>
      <c r="AA50" s="39"/>
      <c r="AB50" s="39"/>
    </row>
    <row r="51" spans="1:28" ht="15" customHeight="1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/>
      <c r="K51" s="31">
        <f t="shared" si="2"/>
        <v>0</v>
      </c>
      <c r="L51" s="32" t="str">
        <f t="shared" si="1"/>
        <v>OK</v>
      </c>
      <c r="M51" s="38"/>
      <c r="N51" s="38"/>
      <c r="O51" s="38"/>
      <c r="P51" s="40"/>
      <c r="Q51" s="38"/>
      <c r="R51" s="38"/>
      <c r="S51" s="38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ht="15" customHeight="1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2"/>
        <v>0</v>
      </c>
      <c r="L52" s="32" t="str">
        <f t="shared" si="1"/>
        <v>OK</v>
      </c>
      <c r="M52" s="38"/>
      <c r="N52" s="38"/>
      <c r="O52" s="38"/>
      <c r="P52" s="40"/>
      <c r="Q52" s="38"/>
      <c r="R52" s="38"/>
      <c r="S52" s="38"/>
      <c r="T52" s="39"/>
      <c r="U52" s="39"/>
      <c r="V52" s="39"/>
      <c r="W52" s="39"/>
      <c r="X52" s="39"/>
      <c r="Y52" s="39"/>
      <c r="Z52" s="39"/>
      <c r="AA52" s="39"/>
      <c r="AB52" s="39"/>
    </row>
    <row r="53" spans="1:28" ht="15" customHeight="1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2"/>
        <v>0</v>
      </c>
      <c r="L53" s="32" t="str">
        <f t="shared" si="1"/>
        <v>OK</v>
      </c>
      <c r="M53" s="38"/>
      <c r="N53" s="38"/>
      <c r="O53" s="38"/>
      <c r="P53" s="40"/>
      <c r="Q53" s="38"/>
      <c r="R53" s="38"/>
      <c r="S53" s="38"/>
      <c r="T53" s="39"/>
      <c r="U53" s="39"/>
      <c r="V53" s="39"/>
      <c r="W53" s="39"/>
      <c r="X53" s="39"/>
      <c r="Y53" s="39"/>
      <c r="Z53" s="39"/>
      <c r="AA53" s="39"/>
      <c r="AB53" s="39"/>
    </row>
    <row r="54" spans="1:28" ht="15" customHeight="1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2"/>
        <v>0</v>
      </c>
      <c r="L54" s="32" t="str">
        <f t="shared" si="1"/>
        <v>OK</v>
      </c>
      <c r="M54" s="38"/>
      <c r="N54" s="38"/>
      <c r="O54" s="38"/>
      <c r="P54" s="40"/>
      <c r="Q54" s="38"/>
      <c r="R54" s="38"/>
      <c r="S54" s="38"/>
      <c r="T54" s="39"/>
      <c r="U54" s="39"/>
      <c r="V54" s="39"/>
      <c r="W54" s="39"/>
      <c r="X54" s="39"/>
      <c r="Y54" s="39"/>
      <c r="Z54" s="39"/>
      <c r="AA54" s="39"/>
      <c r="AB54" s="39"/>
    </row>
    <row r="55" spans="1:28" ht="15" customHeight="1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2"/>
        <v>0</v>
      </c>
      <c r="L55" s="32" t="str">
        <f t="shared" si="1"/>
        <v>OK</v>
      </c>
      <c r="M55" s="38"/>
      <c r="N55" s="38"/>
      <c r="O55" s="38"/>
      <c r="P55" s="40"/>
      <c r="Q55" s="38"/>
      <c r="R55" s="38"/>
      <c r="S55" s="38"/>
      <c r="T55" s="39"/>
      <c r="U55" s="39"/>
      <c r="V55" s="39"/>
      <c r="W55" s="39"/>
      <c r="X55" s="39"/>
      <c r="Y55" s="39"/>
      <c r="Z55" s="39"/>
      <c r="AA55" s="39"/>
      <c r="AB55" s="39"/>
    </row>
    <row r="56" spans="1:28" ht="15" customHeight="1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2"/>
        <v>0</v>
      </c>
      <c r="L56" s="32" t="str">
        <f t="shared" si="1"/>
        <v>OK</v>
      </c>
      <c r="M56" s="38"/>
      <c r="N56" s="38"/>
      <c r="O56" s="38"/>
      <c r="P56" s="40"/>
      <c r="Q56" s="38"/>
      <c r="R56" s="38"/>
      <c r="S56" s="38"/>
      <c r="T56" s="39"/>
      <c r="U56" s="39"/>
      <c r="V56" s="39"/>
      <c r="W56" s="39"/>
      <c r="X56" s="39"/>
      <c r="Y56" s="39"/>
      <c r="Z56" s="39"/>
      <c r="AA56" s="39"/>
      <c r="AB56" s="39"/>
    </row>
    <row r="57" spans="1:28" ht="15" customHeight="1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2"/>
        <v>0</v>
      </c>
      <c r="L57" s="32" t="str">
        <f t="shared" si="1"/>
        <v>OK</v>
      </c>
      <c r="M57" s="38"/>
      <c r="N57" s="38"/>
      <c r="O57" s="38"/>
      <c r="P57" s="40"/>
      <c r="Q57" s="38"/>
      <c r="R57" s="38"/>
      <c r="S57" s="38"/>
      <c r="T57" s="39"/>
      <c r="U57" s="39"/>
      <c r="V57" s="39"/>
      <c r="W57" s="39"/>
      <c r="X57" s="39"/>
      <c r="Y57" s="39"/>
      <c r="Z57" s="39"/>
      <c r="AA57" s="39"/>
      <c r="AB57" s="39"/>
    </row>
    <row r="58" spans="1:28" ht="15" customHeight="1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2"/>
        <v>0</v>
      </c>
      <c r="L58" s="32" t="str">
        <f t="shared" si="1"/>
        <v>OK</v>
      </c>
      <c r="M58" s="38"/>
      <c r="N58" s="38"/>
      <c r="O58" s="38"/>
      <c r="P58" s="40"/>
      <c r="Q58" s="38"/>
      <c r="R58" s="38"/>
      <c r="S58" s="38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ht="15" customHeight="1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2"/>
        <v>0</v>
      </c>
      <c r="L59" s="32" t="str">
        <f t="shared" si="1"/>
        <v>OK</v>
      </c>
      <c r="M59" s="38"/>
      <c r="N59" s="38"/>
      <c r="O59" s="38"/>
      <c r="P59" s="40"/>
      <c r="Q59" s="38"/>
      <c r="R59" s="38"/>
      <c r="S59" s="38"/>
      <c r="T59" s="39"/>
      <c r="U59" s="39"/>
      <c r="V59" s="39"/>
      <c r="W59" s="39"/>
      <c r="X59" s="39"/>
      <c r="Y59" s="39"/>
      <c r="Z59" s="39"/>
      <c r="AA59" s="39"/>
      <c r="AB59" s="39"/>
    </row>
    <row r="60" spans="1:28" ht="15" customHeight="1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2"/>
        <v>0</v>
      </c>
      <c r="L60" s="32" t="str">
        <f t="shared" si="1"/>
        <v>OK</v>
      </c>
      <c r="M60" s="38"/>
      <c r="N60" s="38"/>
      <c r="O60" s="38"/>
      <c r="P60" s="40"/>
      <c r="Q60" s="38"/>
      <c r="R60" s="38"/>
      <c r="S60" s="38"/>
      <c r="T60" s="39"/>
      <c r="U60" s="39"/>
      <c r="V60" s="39"/>
      <c r="W60" s="39"/>
      <c r="X60" s="39"/>
      <c r="Y60" s="39"/>
      <c r="Z60" s="39"/>
      <c r="AA60" s="39"/>
      <c r="AB60" s="39"/>
    </row>
    <row r="61" spans="1:28" ht="15" customHeight="1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2"/>
        <v>0</v>
      </c>
      <c r="L61" s="32" t="str">
        <f t="shared" si="1"/>
        <v>OK</v>
      </c>
      <c r="M61" s="38"/>
      <c r="N61" s="38"/>
      <c r="O61" s="38"/>
      <c r="P61" s="40"/>
      <c r="Q61" s="38"/>
      <c r="R61" s="38"/>
      <c r="S61" s="38"/>
      <c r="T61" s="39"/>
      <c r="U61" s="39"/>
      <c r="V61" s="39"/>
      <c r="W61" s="39"/>
      <c r="X61" s="39"/>
      <c r="Y61" s="39"/>
      <c r="Z61" s="39"/>
      <c r="AA61" s="39"/>
      <c r="AB61" s="39"/>
    </row>
    <row r="62" spans="1:28" ht="15" customHeight="1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 t="shared" si="2"/>
        <v>0</v>
      </c>
      <c r="L62" s="32" t="str">
        <f t="shared" si="1"/>
        <v>OK</v>
      </c>
      <c r="M62" s="38"/>
      <c r="N62" s="38"/>
      <c r="O62" s="38"/>
      <c r="P62" s="40"/>
      <c r="Q62" s="38"/>
      <c r="R62" s="38"/>
      <c r="S62" s="38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ht="15" customHeight="1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2"/>
        <v>0</v>
      </c>
      <c r="L63" s="32" t="str">
        <f t="shared" si="1"/>
        <v>OK</v>
      </c>
      <c r="M63" s="38"/>
      <c r="N63" s="38"/>
      <c r="O63" s="38"/>
      <c r="P63" s="40"/>
      <c r="Q63" s="38"/>
      <c r="R63" s="38"/>
      <c r="S63" s="38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ht="15" customHeight="1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2"/>
        <v>0</v>
      </c>
      <c r="L64" s="32" t="str">
        <f t="shared" si="1"/>
        <v>OK</v>
      </c>
      <c r="M64" s="38"/>
      <c r="N64" s="38"/>
      <c r="O64" s="38"/>
      <c r="P64" s="40"/>
      <c r="Q64" s="38"/>
      <c r="R64" s="38"/>
      <c r="S64" s="38"/>
      <c r="T64" s="39"/>
      <c r="U64" s="39"/>
      <c r="V64" s="39"/>
      <c r="W64" s="39"/>
      <c r="X64" s="39"/>
      <c r="Y64" s="39"/>
      <c r="Z64" s="39"/>
      <c r="AA64" s="39"/>
      <c r="AB64" s="39"/>
    </row>
    <row r="65" spans="1:28" ht="15" customHeight="1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2"/>
        <v>0</v>
      </c>
      <c r="L65" s="32" t="str">
        <f t="shared" si="1"/>
        <v>OK</v>
      </c>
      <c r="M65" s="38"/>
      <c r="N65" s="38"/>
      <c r="O65" s="38"/>
      <c r="P65" s="40"/>
      <c r="Q65" s="38"/>
      <c r="R65" s="38"/>
      <c r="S65" s="38"/>
      <c r="T65" s="39"/>
      <c r="U65" s="39"/>
      <c r="V65" s="39"/>
      <c r="W65" s="39"/>
      <c r="X65" s="39"/>
      <c r="Y65" s="39"/>
      <c r="Z65" s="39"/>
      <c r="AA65" s="39"/>
      <c r="AB65" s="39"/>
    </row>
    <row r="66" spans="1:28" ht="15" customHeight="1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2"/>
        <v>0</v>
      </c>
      <c r="L66" s="32" t="str">
        <f t="shared" si="1"/>
        <v>OK</v>
      </c>
      <c r="M66" s="38"/>
      <c r="N66" s="38"/>
      <c r="O66" s="38"/>
      <c r="P66" s="40"/>
      <c r="Q66" s="38"/>
      <c r="R66" s="38"/>
      <c r="S66" s="38"/>
      <c r="T66" s="39"/>
      <c r="U66" s="39"/>
      <c r="V66" s="39"/>
      <c r="W66" s="39"/>
      <c r="X66" s="39"/>
      <c r="Y66" s="39"/>
      <c r="Z66" s="39"/>
      <c r="AA66" s="39"/>
      <c r="AB66" s="39"/>
    </row>
    <row r="67" spans="1:28" ht="15" customHeight="1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2"/>
        <v>0</v>
      </c>
      <c r="L67" s="32" t="str">
        <f t="shared" si="1"/>
        <v>OK</v>
      </c>
      <c r="M67" s="38"/>
      <c r="N67" s="38"/>
      <c r="O67" s="38"/>
      <c r="P67" s="40"/>
      <c r="Q67" s="38"/>
      <c r="R67" s="38"/>
      <c r="S67" s="38"/>
      <c r="T67" s="39"/>
      <c r="U67" s="39"/>
      <c r="V67" s="39"/>
      <c r="W67" s="39"/>
      <c r="X67" s="39"/>
      <c r="Y67" s="39"/>
      <c r="Z67" s="39"/>
      <c r="AA67" s="39"/>
      <c r="AB67" s="39"/>
    </row>
    <row r="68" spans="1:28" x14ac:dyDescent="0.25">
      <c r="I68" s="47"/>
    </row>
    <row r="69" spans="1:28" x14ac:dyDescent="0.25">
      <c r="I69" s="47"/>
    </row>
    <row r="70" spans="1:28" x14ac:dyDescent="0.25">
      <c r="I70" s="47"/>
    </row>
  </sheetData>
  <mergeCells count="50">
    <mergeCell ref="T1:T2"/>
    <mergeCell ref="A2:L2"/>
    <mergeCell ref="A4:A6"/>
    <mergeCell ref="B4:B6"/>
    <mergeCell ref="Q1:Q2"/>
    <mergeCell ref="R1:R2"/>
    <mergeCell ref="S1:S2"/>
    <mergeCell ref="A7:A10"/>
    <mergeCell ref="B7:B10"/>
    <mergeCell ref="O1:O2"/>
    <mergeCell ref="P1:P2"/>
    <mergeCell ref="A1:C1"/>
    <mergeCell ref="D1:I1"/>
    <mergeCell ref="J1:L1"/>
    <mergeCell ref="M1:M2"/>
    <mergeCell ref="N1:N2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34:A35"/>
    <mergeCell ref="B34:B35"/>
    <mergeCell ref="A63:A67"/>
    <mergeCell ref="B63:B67"/>
    <mergeCell ref="A38:A42"/>
    <mergeCell ref="B38:B42"/>
    <mergeCell ref="A44:A47"/>
    <mergeCell ref="B44:B47"/>
    <mergeCell ref="A52:A60"/>
    <mergeCell ref="B52:B60"/>
    <mergeCell ref="Z1:Z2"/>
    <mergeCell ref="AA1:AA2"/>
    <mergeCell ref="AB1:AB2"/>
    <mergeCell ref="U1:U2"/>
    <mergeCell ref="V1:V2"/>
    <mergeCell ref="W1:W2"/>
    <mergeCell ref="X1:X2"/>
    <mergeCell ref="Y1:Y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50" zoomScale="80" zoomScaleNormal="80" workbookViewId="0">
      <selection activeCell="K4" sqref="K4:K6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3" bestFit="1" customWidth="1"/>
    <col min="4" max="4" width="53.85546875" style="1" bestFit="1" customWidth="1"/>
    <col min="5" max="5" width="9.85546875" style="1" bestFit="1" customWidth="1"/>
    <col min="6" max="7" width="13.42578125" style="1" customWidth="1"/>
    <col min="8" max="8" width="16.7109375" style="1" customWidth="1"/>
    <col min="9" max="9" width="12.7109375" style="1" bestFit="1" customWidth="1"/>
    <col min="10" max="10" width="13.42578125" style="19" customWidth="1"/>
    <col min="11" max="11" width="13.28515625" style="34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98" t="s">
        <v>43</v>
      </c>
      <c r="B1" s="98"/>
      <c r="C1" s="98"/>
      <c r="D1" s="98" t="s">
        <v>44</v>
      </c>
      <c r="E1" s="98"/>
      <c r="F1" s="98"/>
      <c r="G1" s="98"/>
      <c r="H1" s="98"/>
      <c r="I1" s="98"/>
      <c r="J1" s="98" t="s">
        <v>40</v>
      </c>
      <c r="K1" s="98"/>
      <c r="L1" s="98"/>
      <c r="M1" s="97" t="s">
        <v>294</v>
      </c>
      <c r="N1" s="97" t="s">
        <v>295</v>
      </c>
      <c r="O1" s="97" t="s">
        <v>296</v>
      </c>
      <c r="P1" s="97" t="s">
        <v>297</v>
      </c>
      <c r="Q1" s="97" t="s">
        <v>298</v>
      </c>
      <c r="R1" s="97" t="s">
        <v>299</v>
      </c>
      <c r="S1" s="97" t="s">
        <v>300</v>
      </c>
      <c r="T1" s="97" t="s">
        <v>353</v>
      </c>
      <c r="U1" s="97" t="s">
        <v>41</v>
      </c>
      <c r="V1" s="97" t="s">
        <v>41</v>
      </c>
    </row>
    <row r="2" spans="1:22" ht="21.75" customHeight="1" x14ac:dyDescent="0.25">
      <c r="A2" s="98" t="s">
        <v>251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16" customFormat="1" ht="45" x14ac:dyDescent="0.2">
      <c r="A3" s="25" t="s">
        <v>3</v>
      </c>
      <c r="B3" s="25" t="s">
        <v>1</v>
      </c>
      <c r="C3" s="26" t="s">
        <v>4</v>
      </c>
      <c r="D3" s="26" t="s">
        <v>6</v>
      </c>
      <c r="E3" s="26" t="s">
        <v>29</v>
      </c>
      <c r="F3" s="26" t="s">
        <v>30</v>
      </c>
      <c r="G3" s="26" t="s">
        <v>42</v>
      </c>
      <c r="H3" s="26" t="s">
        <v>116</v>
      </c>
      <c r="I3" s="27" t="s">
        <v>5</v>
      </c>
      <c r="J3" s="28" t="s">
        <v>28</v>
      </c>
      <c r="K3" s="29" t="s">
        <v>0</v>
      </c>
      <c r="L3" s="25" t="s">
        <v>7</v>
      </c>
      <c r="M3" s="75">
        <v>43199</v>
      </c>
      <c r="N3" s="75">
        <v>43199</v>
      </c>
      <c r="O3" s="75">
        <v>43199</v>
      </c>
      <c r="P3" s="75">
        <v>43199</v>
      </c>
      <c r="Q3" s="75">
        <v>43199</v>
      </c>
      <c r="R3" s="75">
        <v>43199</v>
      </c>
      <c r="S3" s="75">
        <v>43199</v>
      </c>
      <c r="T3" s="75">
        <v>43355</v>
      </c>
      <c r="U3" s="30" t="s">
        <v>2</v>
      </c>
      <c r="V3" s="30" t="s">
        <v>2</v>
      </c>
    </row>
    <row r="4" spans="1:22" ht="30" customHeight="1" x14ac:dyDescent="0.25">
      <c r="A4" s="90" t="s">
        <v>108</v>
      </c>
      <c r="B4" s="91">
        <v>1</v>
      </c>
      <c r="C4" s="63">
        <v>1</v>
      </c>
      <c r="D4" s="43" t="s">
        <v>45</v>
      </c>
      <c r="E4" s="52" t="s">
        <v>31</v>
      </c>
      <c r="F4" s="20" t="s">
        <v>182</v>
      </c>
      <c r="G4" s="20" t="s">
        <v>188</v>
      </c>
      <c r="H4" s="54" t="s">
        <v>117</v>
      </c>
      <c r="I4" s="64">
        <v>40</v>
      </c>
      <c r="J4" s="23"/>
      <c r="K4" s="31">
        <f>J4-(SUM(M4:V4))</f>
        <v>0</v>
      </c>
      <c r="L4" s="32" t="str">
        <f t="shared" ref="L4:L67" si="0">IF(K4&lt;0,"ATENÇÃO","OK")</f>
        <v>OK</v>
      </c>
      <c r="M4" s="38"/>
      <c r="N4" s="38"/>
      <c r="O4" s="38"/>
      <c r="P4" s="39"/>
      <c r="Q4" s="38"/>
      <c r="R4" s="40"/>
      <c r="S4" s="38"/>
      <c r="T4" s="38"/>
      <c r="U4" s="39"/>
      <c r="V4" s="39"/>
    </row>
    <row r="5" spans="1:22" ht="30" customHeight="1" x14ac:dyDescent="0.25">
      <c r="A5" s="90"/>
      <c r="B5" s="95"/>
      <c r="C5" s="63">
        <v>2</v>
      </c>
      <c r="D5" s="44" t="s">
        <v>46</v>
      </c>
      <c r="E5" s="52" t="s">
        <v>31</v>
      </c>
      <c r="F5" s="65" t="s">
        <v>182</v>
      </c>
      <c r="G5" s="65" t="s">
        <v>189</v>
      </c>
      <c r="H5" s="54" t="s">
        <v>118</v>
      </c>
      <c r="I5" s="64">
        <v>38</v>
      </c>
      <c r="J5" s="23"/>
      <c r="K5" s="31">
        <f>J5-(SUM(M5:V5))</f>
        <v>0</v>
      </c>
      <c r="L5" s="32" t="str">
        <f t="shared" si="0"/>
        <v>OK</v>
      </c>
      <c r="M5" s="38"/>
      <c r="N5" s="38"/>
      <c r="O5" s="38"/>
      <c r="P5" s="38"/>
      <c r="Q5" s="40"/>
      <c r="R5" s="38"/>
      <c r="S5" s="38"/>
      <c r="T5" s="38"/>
      <c r="U5" s="39"/>
      <c r="V5" s="39"/>
    </row>
    <row r="6" spans="1:22" ht="31.5" x14ac:dyDescent="0.25">
      <c r="A6" s="90"/>
      <c r="B6" s="96"/>
      <c r="C6" s="63">
        <v>3</v>
      </c>
      <c r="D6" s="45" t="s">
        <v>47</v>
      </c>
      <c r="E6" s="46" t="s">
        <v>31</v>
      </c>
      <c r="F6" s="48" t="s">
        <v>182</v>
      </c>
      <c r="G6" s="48" t="s">
        <v>190</v>
      </c>
      <c r="H6" s="54" t="s">
        <v>119</v>
      </c>
      <c r="I6" s="49">
        <v>56</v>
      </c>
      <c r="J6" s="23"/>
      <c r="K6" s="31">
        <f t="shared" ref="K6:K67" si="1">J6-(SUM(M6:V6))</f>
        <v>0</v>
      </c>
      <c r="L6" s="32" t="str">
        <f t="shared" si="0"/>
        <v>OK</v>
      </c>
      <c r="M6" s="38"/>
      <c r="N6" s="38"/>
      <c r="O6" s="38"/>
      <c r="P6" s="38"/>
      <c r="Q6" s="40"/>
      <c r="R6" s="38"/>
      <c r="S6" s="38"/>
      <c r="T6" s="38"/>
      <c r="U6" s="39"/>
      <c r="V6" s="39"/>
    </row>
    <row r="7" spans="1:22" ht="47.25" x14ac:dyDescent="0.25">
      <c r="A7" s="90" t="s">
        <v>109</v>
      </c>
      <c r="B7" s="91">
        <v>2</v>
      </c>
      <c r="C7" s="63">
        <v>4</v>
      </c>
      <c r="D7" s="53" t="s">
        <v>48</v>
      </c>
      <c r="E7" s="52" t="s">
        <v>31</v>
      </c>
      <c r="F7" s="48" t="s">
        <v>183</v>
      </c>
      <c r="G7" s="48" t="s">
        <v>191</v>
      </c>
      <c r="H7" s="54" t="s">
        <v>120</v>
      </c>
      <c r="I7" s="49">
        <v>240</v>
      </c>
      <c r="J7" s="23"/>
      <c r="K7" s="31">
        <f t="shared" si="1"/>
        <v>0</v>
      </c>
      <c r="L7" s="32" t="str">
        <f t="shared" si="0"/>
        <v>OK</v>
      </c>
      <c r="M7" s="38"/>
      <c r="N7" s="38"/>
      <c r="O7" s="38"/>
      <c r="P7" s="38"/>
      <c r="Q7" s="40"/>
      <c r="R7" s="38"/>
      <c r="S7" s="38"/>
      <c r="T7" s="38"/>
      <c r="U7" s="39"/>
      <c r="V7" s="39"/>
    </row>
    <row r="8" spans="1:22" ht="47.25" x14ac:dyDescent="0.25">
      <c r="A8" s="90"/>
      <c r="B8" s="91"/>
      <c r="C8" s="63">
        <v>5</v>
      </c>
      <c r="D8" s="53" t="s">
        <v>49</v>
      </c>
      <c r="E8" s="52" t="s">
        <v>31</v>
      </c>
      <c r="F8" s="48" t="s">
        <v>183</v>
      </c>
      <c r="G8" s="48" t="s">
        <v>192</v>
      </c>
      <c r="H8" s="54" t="s">
        <v>121</v>
      </c>
      <c r="I8" s="49">
        <v>260.19</v>
      </c>
      <c r="J8" s="23"/>
      <c r="K8" s="31">
        <f t="shared" si="1"/>
        <v>0</v>
      </c>
      <c r="L8" s="32" t="str">
        <f t="shared" si="0"/>
        <v>OK</v>
      </c>
      <c r="M8" s="38"/>
      <c r="N8" s="38"/>
      <c r="O8" s="38"/>
      <c r="P8" s="38"/>
      <c r="Q8" s="40"/>
      <c r="R8" s="38"/>
      <c r="S8" s="38"/>
      <c r="T8" s="38"/>
      <c r="U8" s="39"/>
      <c r="V8" s="39"/>
    </row>
    <row r="9" spans="1:22" ht="47.25" x14ac:dyDescent="0.25">
      <c r="A9" s="90"/>
      <c r="B9" s="91"/>
      <c r="C9" s="63">
        <v>6</v>
      </c>
      <c r="D9" s="53" t="s">
        <v>50</v>
      </c>
      <c r="E9" s="52" t="s">
        <v>31</v>
      </c>
      <c r="F9" s="48" t="s">
        <v>183</v>
      </c>
      <c r="G9" s="48" t="s">
        <v>193</v>
      </c>
      <c r="H9" s="54" t="s">
        <v>122</v>
      </c>
      <c r="I9" s="49">
        <v>410.01</v>
      </c>
      <c r="J9" s="23">
        <v>5</v>
      </c>
      <c r="K9" s="31">
        <f t="shared" si="1"/>
        <v>0</v>
      </c>
      <c r="L9" s="32" t="str">
        <f t="shared" si="0"/>
        <v>OK</v>
      </c>
      <c r="M9" s="86">
        <v>5</v>
      </c>
      <c r="N9" s="38"/>
      <c r="O9" s="38"/>
      <c r="P9" s="38"/>
      <c r="Q9" s="40"/>
      <c r="R9" s="38"/>
      <c r="S9" s="38"/>
      <c r="T9" s="38"/>
      <c r="U9" s="39"/>
      <c r="V9" s="39"/>
    </row>
    <row r="10" spans="1:22" ht="31.5" x14ac:dyDescent="0.25">
      <c r="A10" s="90"/>
      <c r="B10" s="92"/>
      <c r="C10" s="63">
        <v>7</v>
      </c>
      <c r="D10" s="53" t="s">
        <v>51</v>
      </c>
      <c r="E10" s="52" t="s">
        <v>31</v>
      </c>
      <c r="F10" s="48" t="s">
        <v>183</v>
      </c>
      <c r="G10" s="48" t="s">
        <v>194</v>
      </c>
      <c r="H10" s="54" t="s">
        <v>123</v>
      </c>
      <c r="I10" s="49">
        <v>473</v>
      </c>
      <c r="J10" s="23"/>
      <c r="K10" s="31">
        <f t="shared" si="1"/>
        <v>0</v>
      </c>
      <c r="L10" s="32" t="str">
        <f t="shared" si="0"/>
        <v>OK</v>
      </c>
      <c r="M10" s="38"/>
      <c r="N10" s="38"/>
      <c r="O10" s="38"/>
      <c r="P10" s="38"/>
      <c r="Q10" s="40"/>
      <c r="R10" s="38"/>
      <c r="S10" s="38"/>
      <c r="T10" s="38"/>
      <c r="U10" s="39"/>
      <c r="V10" s="39"/>
    </row>
    <row r="11" spans="1:22" ht="63" x14ac:dyDescent="0.25">
      <c r="A11" s="90" t="s">
        <v>110</v>
      </c>
      <c r="B11" s="91">
        <v>3</v>
      </c>
      <c r="C11" s="63">
        <v>8</v>
      </c>
      <c r="D11" s="53" t="s">
        <v>52</v>
      </c>
      <c r="E11" s="52" t="s">
        <v>31</v>
      </c>
      <c r="F11" s="48" t="s">
        <v>183</v>
      </c>
      <c r="G11" s="48" t="s">
        <v>195</v>
      </c>
      <c r="H11" s="54" t="s">
        <v>124</v>
      </c>
      <c r="I11" s="49">
        <v>374</v>
      </c>
      <c r="J11" s="23"/>
      <c r="K11" s="31">
        <f t="shared" si="1"/>
        <v>0</v>
      </c>
      <c r="L11" s="32" t="str">
        <f t="shared" si="0"/>
        <v>OK</v>
      </c>
      <c r="M11" s="38"/>
      <c r="N11" s="38"/>
      <c r="O11" s="38"/>
      <c r="P11" s="38"/>
      <c r="Q11" s="40"/>
      <c r="R11" s="38"/>
      <c r="S11" s="38"/>
      <c r="T11" s="38"/>
      <c r="U11" s="39"/>
      <c r="V11" s="39"/>
    </row>
    <row r="12" spans="1:22" ht="63" x14ac:dyDescent="0.25">
      <c r="A12" s="90"/>
      <c r="B12" s="91"/>
      <c r="C12" s="63">
        <v>9</v>
      </c>
      <c r="D12" s="53" t="s">
        <v>53</v>
      </c>
      <c r="E12" s="52" t="s">
        <v>31</v>
      </c>
      <c r="F12" s="48" t="s">
        <v>183</v>
      </c>
      <c r="G12" s="48" t="s">
        <v>196</v>
      </c>
      <c r="H12" s="54" t="s">
        <v>125</v>
      </c>
      <c r="I12" s="49">
        <v>374</v>
      </c>
      <c r="J12" s="23">
        <v>2</v>
      </c>
      <c r="K12" s="31">
        <f t="shared" si="1"/>
        <v>0</v>
      </c>
      <c r="L12" s="32" t="str">
        <f t="shared" si="0"/>
        <v>OK</v>
      </c>
      <c r="M12" s="38"/>
      <c r="N12" s="86">
        <v>2</v>
      </c>
      <c r="O12" s="38"/>
      <c r="P12" s="38"/>
      <c r="Q12" s="40"/>
      <c r="R12" s="38"/>
      <c r="S12" s="38"/>
      <c r="T12" s="38"/>
      <c r="U12" s="39"/>
      <c r="V12" s="39"/>
    </row>
    <row r="13" spans="1:22" ht="63" x14ac:dyDescent="0.25">
      <c r="A13" s="90"/>
      <c r="B13" s="91"/>
      <c r="C13" s="63">
        <v>10</v>
      </c>
      <c r="D13" s="53" t="s">
        <v>54</v>
      </c>
      <c r="E13" s="52" t="s">
        <v>31</v>
      </c>
      <c r="F13" s="48" t="s">
        <v>183</v>
      </c>
      <c r="G13" s="48" t="s">
        <v>197</v>
      </c>
      <c r="H13" s="54" t="s">
        <v>126</v>
      </c>
      <c r="I13" s="49">
        <v>533.54</v>
      </c>
      <c r="J13" s="23">
        <v>2</v>
      </c>
      <c r="K13" s="31">
        <f t="shared" si="1"/>
        <v>0</v>
      </c>
      <c r="L13" s="32" t="str">
        <f t="shared" si="0"/>
        <v>OK</v>
      </c>
      <c r="M13" s="38"/>
      <c r="N13" s="86">
        <v>2</v>
      </c>
      <c r="O13" s="38"/>
      <c r="P13" s="38"/>
      <c r="Q13" s="40"/>
      <c r="R13" s="38"/>
      <c r="S13" s="38"/>
      <c r="T13" s="38"/>
      <c r="U13" s="39"/>
      <c r="V13" s="39"/>
    </row>
    <row r="14" spans="1:22" ht="45" x14ac:dyDescent="0.25">
      <c r="A14" s="90" t="s">
        <v>111</v>
      </c>
      <c r="B14" s="91">
        <v>4</v>
      </c>
      <c r="C14" s="63">
        <v>11</v>
      </c>
      <c r="D14" s="53" t="s">
        <v>55</v>
      </c>
      <c r="E14" s="52" t="s">
        <v>31</v>
      </c>
      <c r="F14" s="48" t="s">
        <v>183</v>
      </c>
      <c r="G14" s="48" t="s">
        <v>198</v>
      </c>
      <c r="H14" s="54" t="s">
        <v>127</v>
      </c>
      <c r="I14" s="49">
        <v>230.23</v>
      </c>
      <c r="J14" s="23"/>
      <c r="K14" s="31">
        <f t="shared" si="1"/>
        <v>0</v>
      </c>
      <c r="L14" s="32" t="str">
        <f t="shared" si="0"/>
        <v>OK</v>
      </c>
      <c r="M14" s="38"/>
      <c r="N14" s="38"/>
      <c r="O14" s="38"/>
      <c r="P14" s="38"/>
      <c r="Q14" s="40"/>
      <c r="R14" s="38"/>
      <c r="S14" s="38"/>
      <c r="T14" s="38"/>
      <c r="U14" s="39"/>
      <c r="V14" s="39"/>
    </row>
    <row r="15" spans="1:22" ht="45" x14ac:dyDescent="0.25">
      <c r="A15" s="90"/>
      <c r="B15" s="94"/>
      <c r="C15" s="63">
        <v>12</v>
      </c>
      <c r="D15" s="66" t="s">
        <v>56</v>
      </c>
      <c r="E15" s="52" t="s">
        <v>31</v>
      </c>
      <c r="F15" s="48" t="s">
        <v>183</v>
      </c>
      <c r="G15" s="48" t="s">
        <v>199</v>
      </c>
      <c r="H15" s="54" t="s">
        <v>128</v>
      </c>
      <c r="I15" s="49">
        <v>144.02000000000001</v>
      </c>
      <c r="J15" s="23">
        <v>10</v>
      </c>
      <c r="K15" s="31">
        <f t="shared" si="1"/>
        <v>10</v>
      </c>
      <c r="L15" s="32" t="str">
        <f t="shared" si="0"/>
        <v>OK</v>
      </c>
      <c r="M15" s="38"/>
      <c r="N15" s="38"/>
      <c r="O15" s="38"/>
      <c r="P15" s="38"/>
      <c r="Q15" s="40"/>
      <c r="R15" s="38"/>
      <c r="S15" s="38"/>
      <c r="T15" s="38"/>
      <c r="U15" s="39"/>
      <c r="V15" s="39"/>
    </row>
    <row r="16" spans="1:22" ht="15.75" x14ac:dyDescent="0.25">
      <c r="A16" s="90" t="s">
        <v>112</v>
      </c>
      <c r="B16" s="91">
        <v>5</v>
      </c>
      <c r="C16" s="63">
        <v>13</v>
      </c>
      <c r="D16" s="53" t="s">
        <v>57</v>
      </c>
      <c r="E16" s="52" t="s">
        <v>31</v>
      </c>
      <c r="F16" s="48" t="s">
        <v>183</v>
      </c>
      <c r="G16" s="48" t="s">
        <v>200</v>
      </c>
      <c r="H16" s="54" t="s">
        <v>129</v>
      </c>
      <c r="I16" s="49">
        <v>29.34</v>
      </c>
      <c r="J16" s="23">
        <v>6</v>
      </c>
      <c r="K16" s="31">
        <f t="shared" si="1"/>
        <v>0</v>
      </c>
      <c r="L16" s="32" t="str">
        <f t="shared" si="0"/>
        <v>OK</v>
      </c>
      <c r="M16" s="38"/>
      <c r="N16" s="38"/>
      <c r="O16" s="86">
        <v>6</v>
      </c>
      <c r="P16" s="38"/>
      <c r="Q16" s="40"/>
      <c r="R16" s="38"/>
      <c r="S16" s="38"/>
      <c r="T16" s="38"/>
      <c r="U16" s="39"/>
      <c r="V16" s="39"/>
    </row>
    <row r="17" spans="1:22" ht="15.75" x14ac:dyDescent="0.25">
      <c r="A17" s="90"/>
      <c r="B17" s="91"/>
      <c r="C17" s="63">
        <v>14</v>
      </c>
      <c r="D17" s="67" t="s">
        <v>58</v>
      </c>
      <c r="E17" s="52" t="s">
        <v>31</v>
      </c>
      <c r="F17" s="48" t="s">
        <v>183</v>
      </c>
      <c r="G17" s="48" t="s">
        <v>201</v>
      </c>
      <c r="H17" s="54" t="s">
        <v>130</v>
      </c>
      <c r="I17" s="49">
        <v>17</v>
      </c>
      <c r="J17" s="23">
        <v>6</v>
      </c>
      <c r="K17" s="31">
        <f t="shared" si="1"/>
        <v>0</v>
      </c>
      <c r="L17" s="32" t="str">
        <f t="shared" si="0"/>
        <v>OK</v>
      </c>
      <c r="M17" s="38"/>
      <c r="N17" s="38"/>
      <c r="O17" s="86">
        <v>6</v>
      </c>
      <c r="P17" s="38"/>
      <c r="Q17" s="40"/>
      <c r="R17" s="38"/>
      <c r="S17" s="38"/>
      <c r="T17" s="38"/>
      <c r="U17" s="39"/>
      <c r="V17" s="39"/>
    </row>
    <row r="18" spans="1:22" ht="78.75" customHeight="1" x14ac:dyDescent="0.25">
      <c r="A18" s="90" t="s">
        <v>260</v>
      </c>
      <c r="B18" s="91">
        <v>6</v>
      </c>
      <c r="C18" s="63">
        <v>15</v>
      </c>
      <c r="D18" s="66" t="s">
        <v>59</v>
      </c>
      <c r="E18" s="52" t="s">
        <v>31</v>
      </c>
      <c r="F18" s="48" t="s">
        <v>183</v>
      </c>
      <c r="G18" s="48" t="s">
        <v>202</v>
      </c>
      <c r="H18" s="54" t="s">
        <v>131</v>
      </c>
      <c r="I18" s="49">
        <v>169.03</v>
      </c>
      <c r="J18" s="23"/>
      <c r="K18" s="31">
        <f t="shared" si="1"/>
        <v>0</v>
      </c>
      <c r="L18" s="32" t="str">
        <f t="shared" si="0"/>
        <v>OK</v>
      </c>
      <c r="M18" s="38"/>
      <c r="N18" s="38"/>
      <c r="O18" s="38"/>
      <c r="P18" s="38"/>
      <c r="Q18" s="40"/>
      <c r="R18" s="38"/>
      <c r="S18" s="38"/>
      <c r="T18" s="38"/>
      <c r="U18" s="39"/>
      <c r="V18" s="39"/>
    </row>
    <row r="19" spans="1:22" ht="31.5" x14ac:dyDescent="0.25">
      <c r="A19" s="90"/>
      <c r="B19" s="91"/>
      <c r="C19" s="63">
        <v>16</v>
      </c>
      <c r="D19" s="53" t="s">
        <v>60</v>
      </c>
      <c r="E19" s="52" t="s">
        <v>31</v>
      </c>
      <c r="F19" s="48" t="s">
        <v>183</v>
      </c>
      <c r="G19" s="48" t="s">
        <v>203</v>
      </c>
      <c r="H19" s="54" t="s">
        <v>132</v>
      </c>
      <c r="I19" s="49">
        <v>18.809999999999999</v>
      </c>
      <c r="J19" s="23"/>
      <c r="K19" s="31">
        <f t="shared" si="1"/>
        <v>0</v>
      </c>
      <c r="L19" s="32" t="str">
        <f t="shared" si="0"/>
        <v>OK</v>
      </c>
      <c r="M19" s="38"/>
      <c r="N19" s="38"/>
      <c r="O19" s="38"/>
      <c r="P19" s="38"/>
      <c r="Q19" s="40"/>
      <c r="R19" s="38"/>
      <c r="S19" s="38"/>
      <c r="T19" s="38"/>
      <c r="U19" s="39"/>
      <c r="V19" s="39"/>
    </row>
    <row r="20" spans="1:22" ht="94.5" x14ac:dyDescent="0.25">
      <c r="A20" s="90"/>
      <c r="B20" s="91"/>
      <c r="C20" s="63">
        <v>17</v>
      </c>
      <c r="D20" s="53" t="s">
        <v>61</v>
      </c>
      <c r="E20" s="52" t="s">
        <v>31</v>
      </c>
      <c r="F20" s="48" t="s">
        <v>183</v>
      </c>
      <c r="G20" s="48" t="s">
        <v>204</v>
      </c>
      <c r="H20" s="54" t="s">
        <v>133</v>
      </c>
      <c r="I20" s="49">
        <v>167.46</v>
      </c>
      <c r="J20" s="23"/>
      <c r="K20" s="31">
        <f t="shared" si="1"/>
        <v>0</v>
      </c>
      <c r="L20" s="32" t="str">
        <f t="shared" si="0"/>
        <v>OK</v>
      </c>
      <c r="M20" s="38"/>
      <c r="N20" s="38"/>
      <c r="O20" s="38"/>
      <c r="P20" s="38"/>
      <c r="Q20" s="40"/>
      <c r="R20" s="38"/>
      <c r="S20" s="38"/>
      <c r="T20" s="38"/>
      <c r="U20" s="39"/>
      <c r="V20" s="39"/>
    </row>
    <row r="21" spans="1:22" ht="30" x14ac:dyDescent="0.25">
      <c r="A21" s="90"/>
      <c r="B21" s="91"/>
      <c r="C21" s="63">
        <v>18</v>
      </c>
      <c r="D21" s="53" t="s">
        <v>62</v>
      </c>
      <c r="E21" s="52" t="s">
        <v>31</v>
      </c>
      <c r="F21" s="48" t="s">
        <v>183</v>
      </c>
      <c r="G21" s="48" t="s">
        <v>205</v>
      </c>
      <c r="H21" s="54" t="s">
        <v>134</v>
      </c>
      <c r="I21" s="49">
        <v>36.35</v>
      </c>
      <c r="J21" s="23"/>
      <c r="K21" s="31">
        <f t="shared" si="1"/>
        <v>0</v>
      </c>
      <c r="L21" s="32" t="str">
        <f t="shared" si="0"/>
        <v>OK</v>
      </c>
      <c r="M21" s="38"/>
      <c r="N21" s="38"/>
      <c r="O21" s="38"/>
      <c r="P21" s="38"/>
      <c r="Q21" s="40"/>
      <c r="R21" s="38"/>
      <c r="S21" s="38"/>
      <c r="T21" s="38"/>
      <c r="U21" s="39"/>
      <c r="V21" s="39"/>
    </row>
    <row r="22" spans="1:22" ht="94.5" x14ac:dyDescent="0.25">
      <c r="A22" s="50" t="s">
        <v>113</v>
      </c>
      <c r="B22" s="63">
        <v>7</v>
      </c>
      <c r="C22" s="63">
        <v>19</v>
      </c>
      <c r="D22" s="66" t="s">
        <v>63</v>
      </c>
      <c r="E22" s="52" t="s">
        <v>31</v>
      </c>
      <c r="F22" s="48" t="s">
        <v>183</v>
      </c>
      <c r="G22" s="48" t="s">
        <v>206</v>
      </c>
      <c r="H22" s="54" t="s">
        <v>135</v>
      </c>
      <c r="I22" s="49">
        <v>54.66</v>
      </c>
      <c r="J22" s="23"/>
      <c r="K22" s="31">
        <f t="shared" si="1"/>
        <v>0</v>
      </c>
      <c r="L22" s="32" t="str">
        <f t="shared" si="0"/>
        <v>OK</v>
      </c>
      <c r="M22" s="38"/>
      <c r="N22" s="38"/>
      <c r="O22" s="38"/>
      <c r="P22" s="38"/>
      <c r="Q22" s="40"/>
      <c r="R22" s="38"/>
      <c r="S22" s="38"/>
      <c r="T22" s="38"/>
      <c r="U22" s="39"/>
      <c r="V22" s="39"/>
    </row>
    <row r="23" spans="1:22" ht="157.5" x14ac:dyDescent="0.25">
      <c r="A23" s="50" t="s">
        <v>109</v>
      </c>
      <c r="B23" s="63">
        <v>8</v>
      </c>
      <c r="C23" s="63">
        <v>20</v>
      </c>
      <c r="D23" s="53" t="s">
        <v>64</v>
      </c>
      <c r="E23" s="52" t="s">
        <v>31</v>
      </c>
      <c r="F23" s="48" t="s">
        <v>183</v>
      </c>
      <c r="G23" s="48" t="s">
        <v>207</v>
      </c>
      <c r="H23" s="54" t="s">
        <v>136</v>
      </c>
      <c r="I23" s="49">
        <v>588</v>
      </c>
      <c r="J23" s="23"/>
      <c r="K23" s="31">
        <f t="shared" si="1"/>
        <v>0</v>
      </c>
      <c r="L23" s="32" t="str">
        <f t="shared" si="0"/>
        <v>OK</v>
      </c>
      <c r="M23" s="38"/>
      <c r="N23" s="38"/>
      <c r="O23" s="38"/>
      <c r="P23" s="38"/>
      <c r="Q23" s="40"/>
      <c r="R23" s="38"/>
      <c r="S23" s="38"/>
      <c r="T23" s="38"/>
      <c r="U23" s="39"/>
      <c r="V23" s="39"/>
    </row>
    <row r="24" spans="1:22" ht="15.75" x14ac:dyDescent="0.25">
      <c r="A24" s="90" t="s">
        <v>109</v>
      </c>
      <c r="B24" s="91">
        <v>9</v>
      </c>
      <c r="C24" s="63">
        <v>21</v>
      </c>
      <c r="D24" s="53" t="s">
        <v>65</v>
      </c>
      <c r="E24" s="52" t="s">
        <v>31</v>
      </c>
      <c r="F24" s="48" t="s">
        <v>183</v>
      </c>
      <c r="G24" s="48" t="s">
        <v>208</v>
      </c>
      <c r="H24" s="54" t="s">
        <v>137</v>
      </c>
      <c r="I24" s="49">
        <v>88.49</v>
      </c>
      <c r="J24" s="23"/>
      <c r="K24" s="31">
        <f t="shared" si="1"/>
        <v>0</v>
      </c>
      <c r="L24" s="32" t="str">
        <f t="shared" si="0"/>
        <v>OK</v>
      </c>
      <c r="M24" s="38"/>
      <c r="N24" s="38"/>
      <c r="O24" s="38"/>
      <c r="P24" s="38"/>
      <c r="Q24" s="40"/>
      <c r="R24" s="38"/>
      <c r="S24" s="38"/>
      <c r="T24" s="38"/>
      <c r="U24" s="39"/>
      <c r="V24" s="39"/>
    </row>
    <row r="25" spans="1:22" ht="15.75" x14ac:dyDescent="0.25">
      <c r="A25" s="90"/>
      <c r="B25" s="91"/>
      <c r="C25" s="63">
        <v>22</v>
      </c>
      <c r="D25" s="53" t="s">
        <v>66</v>
      </c>
      <c r="E25" s="52" t="s">
        <v>31</v>
      </c>
      <c r="F25" s="48" t="s">
        <v>183</v>
      </c>
      <c r="G25" s="48" t="s">
        <v>209</v>
      </c>
      <c r="H25" s="54" t="s">
        <v>138</v>
      </c>
      <c r="I25" s="49">
        <v>93</v>
      </c>
      <c r="J25" s="23"/>
      <c r="K25" s="31">
        <f t="shared" si="1"/>
        <v>0</v>
      </c>
      <c r="L25" s="32" t="str">
        <f t="shared" si="0"/>
        <v>OK</v>
      </c>
      <c r="M25" s="38"/>
      <c r="N25" s="38"/>
      <c r="O25" s="38"/>
      <c r="P25" s="38"/>
      <c r="Q25" s="40"/>
      <c r="R25" s="38"/>
      <c r="S25" s="38"/>
      <c r="T25" s="38"/>
      <c r="U25" s="39"/>
      <c r="V25" s="39"/>
    </row>
    <row r="26" spans="1:22" ht="31.5" x14ac:dyDescent="0.25">
      <c r="A26" s="90"/>
      <c r="B26" s="91"/>
      <c r="C26" s="63">
        <v>23</v>
      </c>
      <c r="D26" s="53" t="s">
        <v>67</v>
      </c>
      <c r="E26" s="52" t="s">
        <v>31</v>
      </c>
      <c r="F26" s="48" t="s">
        <v>183</v>
      </c>
      <c r="G26" s="48" t="s">
        <v>210</v>
      </c>
      <c r="H26" s="54" t="s">
        <v>139</v>
      </c>
      <c r="I26" s="49">
        <v>91.99</v>
      </c>
      <c r="J26" s="23">
        <v>3</v>
      </c>
      <c r="K26" s="31">
        <f t="shared" si="1"/>
        <v>0</v>
      </c>
      <c r="L26" s="32" t="str">
        <f t="shared" si="0"/>
        <v>OK</v>
      </c>
      <c r="M26" s="86">
        <v>3</v>
      </c>
      <c r="N26" s="38"/>
      <c r="O26" s="38"/>
      <c r="P26" s="38"/>
      <c r="Q26" s="40"/>
      <c r="R26" s="38"/>
      <c r="S26" s="38"/>
      <c r="T26" s="38"/>
      <c r="U26" s="39"/>
      <c r="V26" s="39"/>
    </row>
    <row r="27" spans="1:22" ht="30" x14ac:dyDescent="0.25">
      <c r="A27" s="90" t="s">
        <v>109</v>
      </c>
      <c r="B27" s="91">
        <v>10</v>
      </c>
      <c r="C27" s="63">
        <v>24</v>
      </c>
      <c r="D27" s="53" t="s">
        <v>68</v>
      </c>
      <c r="E27" s="52" t="s">
        <v>31</v>
      </c>
      <c r="F27" s="48" t="s">
        <v>183</v>
      </c>
      <c r="G27" s="48" t="s">
        <v>211</v>
      </c>
      <c r="H27" s="54" t="s">
        <v>140</v>
      </c>
      <c r="I27" s="49">
        <v>1564.24</v>
      </c>
      <c r="J27" s="23"/>
      <c r="K27" s="31">
        <f t="shared" si="1"/>
        <v>0</v>
      </c>
      <c r="L27" s="32" t="str">
        <f t="shared" si="0"/>
        <v>OK</v>
      </c>
      <c r="M27" s="38"/>
      <c r="N27" s="38"/>
      <c r="O27" s="38"/>
      <c r="P27" s="38"/>
      <c r="Q27" s="40"/>
      <c r="R27" s="38"/>
      <c r="S27" s="38"/>
      <c r="T27" s="38"/>
      <c r="U27" s="39"/>
      <c r="V27" s="39"/>
    </row>
    <row r="28" spans="1:22" ht="45" x14ac:dyDescent="0.25">
      <c r="A28" s="90"/>
      <c r="B28" s="94"/>
      <c r="C28" s="63">
        <v>25</v>
      </c>
      <c r="D28" s="53" t="s">
        <v>69</v>
      </c>
      <c r="E28" s="52" t="s">
        <v>31</v>
      </c>
      <c r="F28" s="48" t="s">
        <v>183</v>
      </c>
      <c r="G28" s="48" t="s">
        <v>211</v>
      </c>
      <c r="H28" s="54" t="s">
        <v>141</v>
      </c>
      <c r="I28" s="49">
        <v>1420.98</v>
      </c>
      <c r="J28" s="23">
        <v>3</v>
      </c>
      <c r="K28" s="31">
        <f t="shared" si="1"/>
        <v>3</v>
      </c>
      <c r="L28" s="32" t="str">
        <f t="shared" si="0"/>
        <v>OK</v>
      </c>
      <c r="M28" s="38"/>
      <c r="N28" s="38"/>
      <c r="O28" s="38"/>
      <c r="P28" s="38"/>
      <c r="Q28" s="40"/>
      <c r="R28" s="38"/>
      <c r="S28" s="38"/>
      <c r="T28" s="38"/>
      <c r="U28" s="39"/>
      <c r="V28" s="39"/>
    </row>
    <row r="29" spans="1:22" ht="31.5" x14ac:dyDescent="0.25">
      <c r="A29" s="90" t="s">
        <v>113</v>
      </c>
      <c r="B29" s="91">
        <v>11</v>
      </c>
      <c r="C29" s="63">
        <v>26</v>
      </c>
      <c r="D29" s="53" t="s">
        <v>70</v>
      </c>
      <c r="E29" s="52" t="s">
        <v>31</v>
      </c>
      <c r="F29" s="48" t="s">
        <v>183</v>
      </c>
      <c r="G29" s="48" t="s">
        <v>212</v>
      </c>
      <c r="H29" s="54" t="s">
        <v>142</v>
      </c>
      <c r="I29" s="49">
        <v>24.8</v>
      </c>
      <c r="J29" s="23">
        <v>5</v>
      </c>
      <c r="K29" s="31">
        <f t="shared" si="1"/>
        <v>0</v>
      </c>
      <c r="L29" s="32" t="str">
        <f t="shared" si="0"/>
        <v>OK</v>
      </c>
      <c r="M29" s="38"/>
      <c r="N29" s="38"/>
      <c r="O29" s="38"/>
      <c r="P29" s="38"/>
      <c r="Q29" s="78">
        <v>5</v>
      </c>
      <c r="R29" s="38"/>
      <c r="S29" s="38"/>
      <c r="T29" s="38"/>
      <c r="U29" s="39"/>
      <c r="V29" s="39"/>
    </row>
    <row r="30" spans="1:22" ht="47.25" x14ac:dyDescent="0.25">
      <c r="A30" s="90"/>
      <c r="B30" s="92"/>
      <c r="C30" s="63">
        <v>27</v>
      </c>
      <c r="D30" s="51" t="s">
        <v>71</v>
      </c>
      <c r="E30" s="52" t="s">
        <v>31</v>
      </c>
      <c r="F30" s="48" t="s">
        <v>184</v>
      </c>
      <c r="G30" s="48" t="s">
        <v>213</v>
      </c>
      <c r="H30" s="54" t="s">
        <v>143</v>
      </c>
      <c r="I30" s="49">
        <v>22.04</v>
      </c>
      <c r="J30" s="23">
        <v>5</v>
      </c>
      <c r="K30" s="31">
        <f t="shared" si="1"/>
        <v>0</v>
      </c>
      <c r="L30" s="32" t="str">
        <f t="shared" si="0"/>
        <v>OK</v>
      </c>
      <c r="M30" s="38"/>
      <c r="N30" s="38"/>
      <c r="O30" s="38"/>
      <c r="P30" s="38"/>
      <c r="Q30" s="40"/>
      <c r="R30" s="86">
        <v>5</v>
      </c>
      <c r="S30" s="38"/>
      <c r="T30" s="38"/>
      <c r="U30" s="39"/>
      <c r="V30" s="39"/>
    </row>
    <row r="31" spans="1:22" ht="30" x14ac:dyDescent="0.25">
      <c r="A31" s="90"/>
      <c r="B31" s="94"/>
      <c r="C31" s="63">
        <v>28</v>
      </c>
      <c r="D31" s="51" t="s">
        <v>72</v>
      </c>
      <c r="E31" s="52" t="s">
        <v>181</v>
      </c>
      <c r="F31" s="48" t="s">
        <v>185</v>
      </c>
      <c r="G31" s="48" t="s">
        <v>214</v>
      </c>
      <c r="H31" s="54" t="s">
        <v>144</v>
      </c>
      <c r="I31" s="49">
        <v>22.45</v>
      </c>
      <c r="J31" s="23"/>
      <c r="K31" s="31">
        <f t="shared" si="1"/>
        <v>0</v>
      </c>
      <c r="L31" s="32" t="str">
        <f t="shared" si="0"/>
        <v>OK</v>
      </c>
      <c r="M31" s="38"/>
      <c r="N31" s="38"/>
      <c r="O31" s="38"/>
      <c r="P31" s="38"/>
      <c r="Q31" s="40"/>
      <c r="R31" s="38"/>
      <c r="S31" s="38"/>
      <c r="T31" s="38"/>
      <c r="U31" s="39"/>
      <c r="V31" s="39"/>
    </row>
    <row r="32" spans="1:22" ht="47.25" x14ac:dyDescent="0.25">
      <c r="A32" s="90" t="s">
        <v>109</v>
      </c>
      <c r="B32" s="91">
        <v>12</v>
      </c>
      <c r="C32" s="63">
        <v>29</v>
      </c>
      <c r="D32" s="53" t="s">
        <v>73</v>
      </c>
      <c r="E32" s="52" t="s">
        <v>31</v>
      </c>
      <c r="F32" s="48" t="s">
        <v>183</v>
      </c>
      <c r="G32" s="48" t="s">
        <v>215</v>
      </c>
      <c r="H32" s="54" t="s">
        <v>145</v>
      </c>
      <c r="I32" s="49">
        <v>235</v>
      </c>
      <c r="J32" s="23"/>
      <c r="K32" s="31">
        <f t="shared" si="1"/>
        <v>0</v>
      </c>
      <c r="L32" s="32" t="str">
        <f t="shared" si="0"/>
        <v>OK</v>
      </c>
      <c r="M32" s="38"/>
      <c r="N32" s="38"/>
      <c r="O32" s="38"/>
      <c r="P32" s="38"/>
      <c r="Q32" s="40"/>
      <c r="R32" s="38"/>
      <c r="S32" s="38"/>
      <c r="T32" s="38"/>
      <c r="U32" s="39"/>
      <c r="V32" s="39"/>
    </row>
    <row r="33" spans="1:22" ht="47.25" x14ac:dyDescent="0.25">
      <c r="A33" s="90"/>
      <c r="B33" s="92"/>
      <c r="C33" s="63">
        <v>30</v>
      </c>
      <c r="D33" s="51" t="s">
        <v>74</v>
      </c>
      <c r="E33" s="52" t="s">
        <v>31</v>
      </c>
      <c r="F33" s="48" t="s">
        <v>183</v>
      </c>
      <c r="G33" s="48" t="s">
        <v>216</v>
      </c>
      <c r="H33" s="54" t="s">
        <v>146</v>
      </c>
      <c r="I33" s="49">
        <v>26.4</v>
      </c>
      <c r="J33" s="23"/>
      <c r="K33" s="31">
        <f t="shared" si="1"/>
        <v>0</v>
      </c>
      <c r="L33" s="32" t="str">
        <f t="shared" si="0"/>
        <v>OK</v>
      </c>
      <c r="M33" s="38"/>
      <c r="N33" s="38"/>
      <c r="O33" s="38"/>
      <c r="P33" s="38"/>
      <c r="Q33" s="40"/>
      <c r="R33" s="38"/>
      <c r="S33" s="38"/>
      <c r="T33" s="38"/>
      <c r="U33" s="39"/>
      <c r="V33" s="39"/>
    </row>
    <row r="34" spans="1:22" ht="63" x14ac:dyDescent="0.25">
      <c r="A34" s="90" t="s">
        <v>109</v>
      </c>
      <c r="B34" s="91">
        <v>13</v>
      </c>
      <c r="C34" s="63">
        <v>31</v>
      </c>
      <c r="D34" s="51" t="s">
        <v>75</v>
      </c>
      <c r="E34" s="52" t="s">
        <v>31</v>
      </c>
      <c r="F34" s="48" t="s">
        <v>186</v>
      </c>
      <c r="G34" s="48" t="s">
        <v>217</v>
      </c>
      <c r="H34" s="54" t="s">
        <v>147</v>
      </c>
      <c r="I34" s="49">
        <v>200.46</v>
      </c>
      <c r="J34" s="23"/>
      <c r="K34" s="31">
        <f t="shared" si="1"/>
        <v>0</v>
      </c>
      <c r="L34" s="32" t="str">
        <f t="shared" si="0"/>
        <v>OK</v>
      </c>
      <c r="M34" s="38"/>
      <c r="N34" s="38"/>
      <c r="O34" s="38"/>
      <c r="P34" s="38"/>
      <c r="Q34" s="40"/>
      <c r="R34" s="38"/>
      <c r="S34" s="38"/>
      <c r="T34" s="38"/>
      <c r="U34" s="39"/>
      <c r="V34" s="39"/>
    </row>
    <row r="35" spans="1:22" ht="94.5" x14ac:dyDescent="0.25">
      <c r="A35" s="90"/>
      <c r="B35" s="92"/>
      <c r="C35" s="63">
        <v>32</v>
      </c>
      <c r="D35" s="51" t="s">
        <v>76</v>
      </c>
      <c r="E35" s="52" t="s">
        <v>31</v>
      </c>
      <c r="F35" s="48" t="s">
        <v>186</v>
      </c>
      <c r="G35" s="48" t="s">
        <v>218</v>
      </c>
      <c r="H35" s="54" t="s">
        <v>148</v>
      </c>
      <c r="I35" s="49">
        <v>177.42</v>
      </c>
      <c r="J35" s="23">
        <v>6</v>
      </c>
      <c r="K35" s="31">
        <f t="shared" si="1"/>
        <v>0</v>
      </c>
      <c r="L35" s="32" t="str">
        <f t="shared" si="0"/>
        <v>OK</v>
      </c>
      <c r="M35" s="38"/>
      <c r="N35" s="38"/>
      <c r="O35" s="38"/>
      <c r="P35" s="38"/>
      <c r="Q35" s="40"/>
      <c r="R35" s="38"/>
      <c r="S35" s="86">
        <v>6</v>
      </c>
      <c r="T35" s="38"/>
      <c r="U35" s="39"/>
      <c r="V35" s="39"/>
    </row>
    <row r="36" spans="1:22" ht="236.25" x14ac:dyDescent="0.25">
      <c r="A36" s="50" t="s">
        <v>109</v>
      </c>
      <c r="B36" s="63">
        <v>14</v>
      </c>
      <c r="C36" s="63">
        <v>33</v>
      </c>
      <c r="D36" s="53" t="s">
        <v>77</v>
      </c>
      <c r="E36" s="52" t="s">
        <v>31</v>
      </c>
      <c r="F36" s="48" t="s">
        <v>183</v>
      </c>
      <c r="G36" s="48" t="s">
        <v>219</v>
      </c>
      <c r="H36" s="54" t="s">
        <v>149</v>
      </c>
      <c r="I36" s="49">
        <v>210</v>
      </c>
      <c r="J36" s="23">
        <v>6</v>
      </c>
      <c r="K36" s="31">
        <f t="shared" si="1"/>
        <v>0</v>
      </c>
      <c r="L36" s="32" t="str">
        <f t="shared" si="0"/>
        <v>OK</v>
      </c>
      <c r="M36" s="86">
        <v>6</v>
      </c>
      <c r="N36" s="38"/>
      <c r="O36" s="38"/>
      <c r="P36" s="38"/>
      <c r="Q36" s="40"/>
      <c r="R36" s="38"/>
      <c r="S36" s="38"/>
      <c r="T36" s="38"/>
      <c r="U36" s="39"/>
      <c r="V36" s="39"/>
    </row>
    <row r="37" spans="1:22" ht="60" x14ac:dyDescent="0.25">
      <c r="A37" s="50" t="s">
        <v>108</v>
      </c>
      <c r="B37" s="63">
        <v>15</v>
      </c>
      <c r="C37" s="63">
        <v>34</v>
      </c>
      <c r="D37" s="66" t="s">
        <v>78</v>
      </c>
      <c r="E37" s="52" t="s">
        <v>31</v>
      </c>
      <c r="F37" s="48" t="s">
        <v>182</v>
      </c>
      <c r="G37" s="48" t="s">
        <v>220</v>
      </c>
      <c r="H37" s="54" t="s">
        <v>150</v>
      </c>
      <c r="I37" s="49">
        <v>8.67</v>
      </c>
      <c r="J37" s="23"/>
      <c r="K37" s="31">
        <f t="shared" si="1"/>
        <v>0</v>
      </c>
      <c r="L37" s="32" t="str">
        <f t="shared" si="0"/>
        <v>OK</v>
      </c>
      <c r="M37" s="38"/>
      <c r="N37" s="38"/>
      <c r="O37" s="38"/>
      <c r="P37" s="38"/>
      <c r="Q37" s="40"/>
      <c r="R37" s="38"/>
      <c r="S37" s="38"/>
      <c r="T37" s="38"/>
      <c r="U37" s="39"/>
      <c r="V37" s="39"/>
    </row>
    <row r="38" spans="1:22" ht="31.5" x14ac:dyDescent="0.25">
      <c r="A38" s="90" t="s">
        <v>113</v>
      </c>
      <c r="B38" s="91">
        <v>16</v>
      </c>
      <c r="C38" s="63">
        <v>35</v>
      </c>
      <c r="D38" s="53" t="s">
        <v>79</v>
      </c>
      <c r="E38" s="52" t="s">
        <v>31</v>
      </c>
      <c r="F38" s="48" t="s">
        <v>182</v>
      </c>
      <c r="G38" s="48" t="s">
        <v>221</v>
      </c>
      <c r="H38" s="54" t="s">
        <v>151</v>
      </c>
      <c r="I38" s="49">
        <v>137.66</v>
      </c>
      <c r="J38" s="23">
        <v>6</v>
      </c>
      <c r="K38" s="31">
        <f t="shared" si="1"/>
        <v>5</v>
      </c>
      <c r="L38" s="32" t="str">
        <f t="shared" si="0"/>
        <v>OK</v>
      </c>
      <c r="M38" s="38"/>
      <c r="N38" s="38"/>
      <c r="O38" s="38"/>
      <c r="P38" s="86">
        <v>1</v>
      </c>
      <c r="Q38" s="40"/>
      <c r="R38" s="38"/>
      <c r="S38" s="38"/>
      <c r="T38" s="38"/>
      <c r="U38" s="39"/>
      <c r="V38" s="39"/>
    </row>
    <row r="39" spans="1:22" ht="31.5" x14ac:dyDescent="0.25">
      <c r="A39" s="90"/>
      <c r="B39" s="91"/>
      <c r="C39" s="63">
        <v>36</v>
      </c>
      <c r="D39" s="53" t="s">
        <v>80</v>
      </c>
      <c r="E39" s="55" t="s">
        <v>31</v>
      </c>
      <c r="F39" s="48" t="s">
        <v>182</v>
      </c>
      <c r="G39" s="48" t="s">
        <v>222</v>
      </c>
      <c r="H39" s="54" t="s">
        <v>152</v>
      </c>
      <c r="I39" s="49">
        <v>88.81</v>
      </c>
      <c r="J39" s="23"/>
      <c r="K39" s="31">
        <f t="shared" si="1"/>
        <v>0</v>
      </c>
      <c r="L39" s="32" t="str">
        <f t="shared" si="0"/>
        <v>OK</v>
      </c>
      <c r="M39" s="38"/>
      <c r="N39" s="38"/>
      <c r="O39" s="38"/>
      <c r="P39" s="38"/>
      <c r="Q39" s="40"/>
      <c r="R39" s="38"/>
      <c r="S39" s="38"/>
      <c r="T39" s="38"/>
      <c r="U39" s="39"/>
      <c r="V39" s="39"/>
    </row>
    <row r="40" spans="1:22" ht="31.5" x14ac:dyDescent="0.25">
      <c r="A40" s="90"/>
      <c r="B40" s="93"/>
      <c r="C40" s="63">
        <v>37</v>
      </c>
      <c r="D40" s="53" t="s">
        <v>81</v>
      </c>
      <c r="E40" s="55" t="s">
        <v>31</v>
      </c>
      <c r="F40" s="48" t="s">
        <v>183</v>
      </c>
      <c r="G40" s="48" t="s">
        <v>223</v>
      </c>
      <c r="H40" s="54" t="s">
        <v>153</v>
      </c>
      <c r="I40" s="49">
        <v>62.17</v>
      </c>
      <c r="J40" s="23"/>
      <c r="K40" s="31">
        <f t="shared" si="1"/>
        <v>0</v>
      </c>
      <c r="L40" s="32" t="str">
        <f t="shared" si="0"/>
        <v>OK</v>
      </c>
      <c r="M40" s="38"/>
      <c r="N40" s="38"/>
      <c r="O40" s="38"/>
      <c r="P40" s="38"/>
      <c r="Q40" s="40"/>
      <c r="R40" s="38"/>
      <c r="S40" s="38"/>
      <c r="T40" s="38"/>
      <c r="U40" s="39"/>
      <c r="V40" s="39"/>
    </row>
    <row r="41" spans="1:22" ht="31.5" x14ac:dyDescent="0.25">
      <c r="A41" s="90"/>
      <c r="B41" s="93"/>
      <c r="C41" s="63">
        <v>38</v>
      </c>
      <c r="D41" s="51" t="s">
        <v>82</v>
      </c>
      <c r="E41" s="52" t="s">
        <v>31</v>
      </c>
      <c r="F41" s="48" t="s">
        <v>183</v>
      </c>
      <c r="G41" s="48" t="s">
        <v>223</v>
      </c>
      <c r="H41" s="54" t="s">
        <v>154</v>
      </c>
      <c r="I41" s="49">
        <v>58</v>
      </c>
      <c r="J41" s="23"/>
      <c r="K41" s="31">
        <f t="shared" si="1"/>
        <v>0</v>
      </c>
      <c r="L41" s="32" t="str">
        <f t="shared" si="0"/>
        <v>OK</v>
      </c>
      <c r="M41" s="38"/>
      <c r="N41" s="38"/>
      <c r="O41" s="38"/>
      <c r="P41" s="38"/>
      <c r="Q41" s="40"/>
      <c r="R41" s="38"/>
      <c r="S41" s="38"/>
      <c r="T41" s="38"/>
      <c r="U41" s="39"/>
      <c r="V41" s="39"/>
    </row>
    <row r="42" spans="1:22" ht="30" x14ac:dyDescent="0.25">
      <c r="A42" s="90"/>
      <c r="B42" s="93"/>
      <c r="C42" s="63">
        <v>39</v>
      </c>
      <c r="D42" s="51" t="s">
        <v>83</v>
      </c>
      <c r="E42" s="55" t="s">
        <v>31</v>
      </c>
      <c r="F42" s="48" t="s">
        <v>182</v>
      </c>
      <c r="G42" s="48" t="s">
        <v>224</v>
      </c>
      <c r="H42" s="54" t="s">
        <v>155</v>
      </c>
      <c r="I42" s="49">
        <v>149.58000000000001</v>
      </c>
      <c r="J42" s="23">
        <v>7</v>
      </c>
      <c r="K42" s="31">
        <f t="shared" si="1"/>
        <v>0</v>
      </c>
      <c r="L42" s="32" t="str">
        <f t="shared" si="0"/>
        <v>OK</v>
      </c>
      <c r="M42" s="38"/>
      <c r="N42" s="38"/>
      <c r="O42" s="38"/>
      <c r="P42" s="86">
        <v>3</v>
      </c>
      <c r="Q42" s="40"/>
      <c r="R42" s="38"/>
      <c r="S42" s="38"/>
      <c r="T42" s="86">
        <v>4</v>
      </c>
      <c r="U42" s="39"/>
      <c r="V42" s="39"/>
    </row>
    <row r="43" spans="1:22" ht="90" x14ac:dyDescent="0.25">
      <c r="A43" s="50" t="s">
        <v>113</v>
      </c>
      <c r="B43" s="63">
        <v>17</v>
      </c>
      <c r="C43" s="63">
        <v>40</v>
      </c>
      <c r="D43" s="68" t="s">
        <v>84</v>
      </c>
      <c r="E43" s="55" t="s">
        <v>31</v>
      </c>
      <c r="F43" s="48" t="s">
        <v>183</v>
      </c>
      <c r="G43" s="48" t="s">
        <v>223</v>
      </c>
      <c r="H43" s="54" t="s">
        <v>156</v>
      </c>
      <c r="I43" s="49">
        <v>67.260000000000005</v>
      </c>
      <c r="J43" s="23"/>
      <c r="K43" s="31">
        <f t="shared" si="1"/>
        <v>0</v>
      </c>
      <c r="L43" s="32" t="str">
        <f t="shared" si="0"/>
        <v>OK</v>
      </c>
      <c r="M43" s="38"/>
      <c r="N43" s="38"/>
      <c r="O43" s="38"/>
      <c r="P43" s="38"/>
      <c r="Q43" s="40"/>
      <c r="R43" s="38"/>
      <c r="S43" s="38"/>
      <c r="T43" s="38"/>
      <c r="U43" s="39"/>
      <c r="V43" s="39"/>
    </row>
    <row r="44" spans="1:22" ht="94.5" x14ac:dyDescent="0.25">
      <c r="A44" s="90" t="s">
        <v>113</v>
      </c>
      <c r="B44" s="91">
        <v>18</v>
      </c>
      <c r="C44" s="63">
        <v>41</v>
      </c>
      <c r="D44" s="53" t="s">
        <v>85</v>
      </c>
      <c r="E44" s="52" t="s">
        <v>31</v>
      </c>
      <c r="F44" s="48" t="s">
        <v>182</v>
      </c>
      <c r="G44" s="48" t="s">
        <v>225</v>
      </c>
      <c r="H44" s="54" t="s">
        <v>157</v>
      </c>
      <c r="I44" s="49">
        <v>9.99</v>
      </c>
      <c r="J44" s="23"/>
      <c r="K44" s="31">
        <f t="shared" si="1"/>
        <v>0</v>
      </c>
      <c r="L44" s="32" t="str">
        <f t="shared" si="0"/>
        <v>OK</v>
      </c>
      <c r="M44" s="38"/>
      <c r="N44" s="38"/>
      <c r="O44" s="38"/>
      <c r="P44" s="38"/>
      <c r="Q44" s="40"/>
      <c r="R44" s="38"/>
      <c r="S44" s="38"/>
      <c r="T44" s="38"/>
      <c r="U44" s="39"/>
      <c r="V44" s="39"/>
    </row>
    <row r="45" spans="1:22" ht="47.25" x14ac:dyDescent="0.25">
      <c r="A45" s="90"/>
      <c r="B45" s="92"/>
      <c r="C45" s="63">
        <v>42</v>
      </c>
      <c r="D45" s="53" t="s">
        <v>86</v>
      </c>
      <c r="E45" s="52" t="s">
        <v>31</v>
      </c>
      <c r="F45" s="48" t="s">
        <v>182</v>
      </c>
      <c r="G45" s="48" t="s">
        <v>226</v>
      </c>
      <c r="H45" s="54" t="s">
        <v>158</v>
      </c>
      <c r="I45" s="49">
        <v>9.99</v>
      </c>
      <c r="J45" s="23"/>
      <c r="K45" s="31">
        <f t="shared" si="1"/>
        <v>0</v>
      </c>
      <c r="L45" s="32" t="str">
        <f t="shared" si="0"/>
        <v>OK</v>
      </c>
      <c r="M45" s="38"/>
      <c r="N45" s="38"/>
      <c r="O45" s="38"/>
      <c r="P45" s="38"/>
      <c r="Q45" s="40"/>
      <c r="R45" s="38"/>
      <c r="S45" s="38"/>
      <c r="T45" s="38"/>
      <c r="U45" s="39"/>
      <c r="V45" s="39"/>
    </row>
    <row r="46" spans="1:22" ht="63" x14ac:dyDescent="0.25">
      <c r="A46" s="90"/>
      <c r="B46" s="92"/>
      <c r="C46" s="63">
        <v>43</v>
      </c>
      <c r="D46" s="53" t="s">
        <v>87</v>
      </c>
      <c r="E46" s="52" t="s">
        <v>31</v>
      </c>
      <c r="F46" s="48" t="s">
        <v>182</v>
      </c>
      <c r="G46" s="48" t="s">
        <v>227</v>
      </c>
      <c r="H46" s="54" t="s">
        <v>159</v>
      </c>
      <c r="I46" s="49">
        <v>40.01</v>
      </c>
      <c r="J46" s="23">
        <v>5</v>
      </c>
      <c r="K46" s="31">
        <f t="shared" si="1"/>
        <v>0</v>
      </c>
      <c r="L46" s="32" t="str">
        <f t="shared" si="0"/>
        <v>OK</v>
      </c>
      <c r="M46" s="38"/>
      <c r="N46" s="38"/>
      <c r="O46" s="38"/>
      <c r="P46" s="86">
        <v>5</v>
      </c>
      <c r="Q46" s="40"/>
      <c r="R46" s="38"/>
      <c r="S46" s="38"/>
      <c r="T46" s="38"/>
      <c r="U46" s="39"/>
      <c r="V46" s="39"/>
    </row>
    <row r="47" spans="1:22" ht="15.75" x14ac:dyDescent="0.25">
      <c r="A47" s="90"/>
      <c r="B47" s="94"/>
      <c r="C47" s="63">
        <v>44</v>
      </c>
      <c r="D47" s="51" t="s">
        <v>88</v>
      </c>
      <c r="E47" s="55" t="s">
        <v>31</v>
      </c>
      <c r="F47" s="48" t="s">
        <v>182</v>
      </c>
      <c r="G47" s="48" t="s">
        <v>228</v>
      </c>
      <c r="H47" s="54" t="s">
        <v>160</v>
      </c>
      <c r="I47" s="49">
        <v>0.35</v>
      </c>
      <c r="J47" s="23"/>
      <c r="K47" s="31">
        <f t="shared" si="1"/>
        <v>0</v>
      </c>
      <c r="L47" s="32" t="str">
        <f t="shared" si="0"/>
        <v>OK</v>
      </c>
      <c r="M47" s="38"/>
      <c r="N47" s="38"/>
      <c r="O47" s="38"/>
      <c r="P47" s="38"/>
      <c r="Q47" s="40"/>
      <c r="R47" s="38"/>
      <c r="S47" s="38"/>
      <c r="T47" s="38"/>
      <c r="U47" s="39"/>
      <c r="V47" s="39"/>
    </row>
    <row r="48" spans="1:22" ht="94.5" x14ac:dyDescent="0.25">
      <c r="A48" s="50" t="s">
        <v>109</v>
      </c>
      <c r="B48" s="63">
        <v>19</v>
      </c>
      <c r="C48" s="63">
        <v>45</v>
      </c>
      <c r="D48" s="53" t="s">
        <v>89</v>
      </c>
      <c r="E48" s="52" t="s">
        <v>31</v>
      </c>
      <c r="F48" s="48" t="s">
        <v>187</v>
      </c>
      <c r="G48" s="48" t="s">
        <v>202</v>
      </c>
      <c r="H48" s="54" t="s">
        <v>161</v>
      </c>
      <c r="I48" s="49">
        <v>137.29</v>
      </c>
      <c r="J48" s="23"/>
      <c r="K48" s="31">
        <f t="shared" si="1"/>
        <v>0</v>
      </c>
      <c r="L48" s="32" t="str">
        <f t="shared" si="0"/>
        <v>OK</v>
      </c>
      <c r="M48" s="38"/>
      <c r="N48" s="38"/>
      <c r="O48" s="38"/>
      <c r="P48" s="38"/>
      <c r="Q48" s="40"/>
      <c r="R48" s="38"/>
      <c r="S48" s="38"/>
      <c r="T48" s="38"/>
      <c r="U48" s="39"/>
      <c r="V48" s="39"/>
    </row>
    <row r="49" spans="1:22" ht="362.25" x14ac:dyDescent="0.25">
      <c r="A49" s="50" t="s">
        <v>109</v>
      </c>
      <c r="B49" s="63">
        <v>20</v>
      </c>
      <c r="C49" s="63">
        <v>46</v>
      </c>
      <c r="D49" s="53" t="s">
        <v>90</v>
      </c>
      <c r="E49" s="52" t="s">
        <v>31</v>
      </c>
      <c r="F49" s="48" t="s">
        <v>187</v>
      </c>
      <c r="G49" s="48" t="s">
        <v>229</v>
      </c>
      <c r="H49" s="54" t="s">
        <v>162</v>
      </c>
      <c r="I49" s="49">
        <v>192.4</v>
      </c>
      <c r="J49" s="23">
        <v>3</v>
      </c>
      <c r="K49" s="31">
        <f t="shared" si="1"/>
        <v>3</v>
      </c>
      <c r="L49" s="32" t="str">
        <f t="shared" si="0"/>
        <v>OK</v>
      </c>
      <c r="M49" s="38"/>
      <c r="N49" s="38"/>
      <c r="O49" s="38"/>
      <c r="P49" s="38"/>
      <c r="Q49" s="40"/>
      <c r="R49" s="38"/>
      <c r="S49" s="38"/>
      <c r="T49" s="38"/>
      <c r="U49" s="39"/>
      <c r="V49" s="39"/>
    </row>
    <row r="50" spans="1:22" ht="63" x14ac:dyDescent="0.25">
      <c r="A50" s="50" t="s">
        <v>108</v>
      </c>
      <c r="B50" s="63">
        <v>21</v>
      </c>
      <c r="C50" s="63">
        <v>47</v>
      </c>
      <c r="D50" s="51" t="s">
        <v>91</v>
      </c>
      <c r="E50" s="52" t="s">
        <v>31</v>
      </c>
      <c r="F50" s="48" t="s">
        <v>183</v>
      </c>
      <c r="G50" s="48" t="s">
        <v>215</v>
      </c>
      <c r="H50" s="54" t="s">
        <v>163</v>
      </c>
      <c r="I50" s="49">
        <v>245.27</v>
      </c>
      <c r="J50" s="23"/>
      <c r="K50" s="31">
        <f t="shared" si="1"/>
        <v>0</v>
      </c>
      <c r="L50" s="32" t="str">
        <f t="shared" si="0"/>
        <v>OK</v>
      </c>
      <c r="M50" s="38"/>
      <c r="N50" s="38"/>
      <c r="O50" s="38"/>
      <c r="P50" s="38"/>
      <c r="Q50" s="40"/>
      <c r="R50" s="38"/>
      <c r="S50" s="38"/>
      <c r="T50" s="38"/>
      <c r="U50" s="39"/>
      <c r="V50" s="39"/>
    </row>
    <row r="51" spans="1:22" ht="63" x14ac:dyDescent="0.25">
      <c r="A51" s="50" t="s">
        <v>109</v>
      </c>
      <c r="B51" s="63">
        <v>22</v>
      </c>
      <c r="C51" s="63">
        <v>48</v>
      </c>
      <c r="D51" s="51" t="s">
        <v>92</v>
      </c>
      <c r="E51" s="52" t="s">
        <v>31</v>
      </c>
      <c r="F51" s="48" t="s">
        <v>183</v>
      </c>
      <c r="G51" s="48" t="s">
        <v>230</v>
      </c>
      <c r="H51" s="54" t="s">
        <v>164</v>
      </c>
      <c r="I51" s="49">
        <v>79.83</v>
      </c>
      <c r="J51" s="23">
        <v>3</v>
      </c>
      <c r="K51" s="31">
        <f t="shared" si="1"/>
        <v>3</v>
      </c>
      <c r="L51" s="32" t="str">
        <f t="shared" si="0"/>
        <v>OK</v>
      </c>
      <c r="M51" s="38"/>
      <c r="N51" s="38"/>
      <c r="O51" s="38"/>
      <c r="P51" s="38"/>
      <c r="Q51" s="40"/>
      <c r="R51" s="38"/>
      <c r="S51" s="38"/>
      <c r="T51" s="38"/>
      <c r="U51" s="39"/>
      <c r="V51" s="39"/>
    </row>
    <row r="52" spans="1:22" ht="15.75" x14ac:dyDescent="0.25">
      <c r="A52" s="90" t="s">
        <v>114</v>
      </c>
      <c r="B52" s="91">
        <v>23</v>
      </c>
      <c r="C52" s="63">
        <v>49</v>
      </c>
      <c r="D52" s="56" t="s">
        <v>93</v>
      </c>
      <c r="E52" s="52" t="s">
        <v>31</v>
      </c>
      <c r="F52" s="48" t="s">
        <v>183</v>
      </c>
      <c r="G52" s="48" t="s">
        <v>231</v>
      </c>
      <c r="H52" s="54" t="s">
        <v>165</v>
      </c>
      <c r="I52" s="49">
        <v>390</v>
      </c>
      <c r="J52" s="23"/>
      <c r="K52" s="31">
        <f t="shared" si="1"/>
        <v>0</v>
      </c>
      <c r="L52" s="32" t="str">
        <f t="shared" si="0"/>
        <v>OK</v>
      </c>
      <c r="M52" s="38"/>
      <c r="N52" s="38"/>
      <c r="O52" s="38"/>
      <c r="P52" s="38"/>
      <c r="Q52" s="40"/>
      <c r="R52" s="38"/>
      <c r="S52" s="38"/>
      <c r="T52" s="38"/>
      <c r="U52" s="39"/>
      <c r="V52" s="39"/>
    </row>
    <row r="53" spans="1:22" ht="15.75" x14ac:dyDescent="0.25">
      <c r="A53" s="90"/>
      <c r="B53" s="92"/>
      <c r="C53" s="63">
        <v>50</v>
      </c>
      <c r="D53" s="56" t="s">
        <v>94</v>
      </c>
      <c r="E53" s="52" t="s">
        <v>31</v>
      </c>
      <c r="F53" s="48" t="s">
        <v>183</v>
      </c>
      <c r="G53" s="48" t="s">
        <v>232</v>
      </c>
      <c r="H53" s="54" t="s">
        <v>166</v>
      </c>
      <c r="I53" s="49">
        <v>404.2</v>
      </c>
      <c r="J53" s="23"/>
      <c r="K53" s="31">
        <f t="shared" si="1"/>
        <v>0</v>
      </c>
      <c r="L53" s="32" t="str">
        <f t="shared" si="0"/>
        <v>OK</v>
      </c>
      <c r="M53" s="38"/>
      <c r="N53" s="38"/>
      <c r="O53" s="38"/>
      <c r="P53" s="38"/>
      <c r="Q53" s="40"/>
      <c r="R53" s="38"/>
      <c r="S53" s="38"/>
      <c r="T53" s="38"/>
      <c r="U53" s="39"/>
      <c r="V53" s="39"/>
    </row>
    <row r="54" spans="1:22" ht="15.75" x14ac:dyDescent="0.25">
      <c r="A54" s="90"/>
      <c r="B54" s="92"/>
      <c r="C54" s="63">
        <v>51</v>
      </c>
      <c r="D54" s="56" t="s">
        <v>95</v>
      </c>
      <c r="E54" s="52" t="s">
        <v>31</v>
      </c>
      <c r="F54" s="48" t="s">
        <v>183</v>
      </c>
      <c r="G54" s="48" t="s">
        <v>233</v>
      </c>
      <c r="H54" s="54" t="s">
        <v>167</v>
      </c>
      <c r="I54" s="49">
        <v>410</v>
      </c>
      <c r="J54" s="23"/>
      <c r="K54" s="31">
        <f t="shared" si="1"/>
        <v>0</v>
      </c>
      <c r="L54" s="32" t="str">
        <f t="shared" si="0"/>
        <v>OK</v>
      </c>
      <c r="M54" s="38"/>
      <c r="N54" s="38"/>
      <c r="O54" s="38"/>
      <c r="P54" s="38"/>
      <c r="Q54" s="40"/>
      <c r="R54" s="38"/>
      <c r="S54" s="38"/>
      <c r="T54" s="38"/>
      <c r="U54" s="39"/>
      <c r="V54" s="39"/>
    </row>
    <row r="55" spans="1:22" ht="15.75" x14ac:dyDescent="0.25">
      <c r="A55" s="90"/>
      <c r="B55" s="92"/>
      <c r="C55" s="63">
        <v>52</v>
      </c>
      <c r="D55" s="56" t="s">
        <v>96</v>
      </c>
      <c r="E55" s="52" t="s">
        <v>31</v>
      </c>
      <c r="F55" s="48" t="s">
        <v>183</v>
      </c>
      <c r="G55" s="48" t="s">
        <v>234</v>
      </c>
      <c r="H55" s="54" t="s">
        <v>168</v>
      </c>
      <c r="I55" s="49">
        <v>393</v>
      </c>
      <c r="J55" s="23"/>
      <c r="K55" s="31">
        <f t="shared" si="1"/>
        <v>0</v>
      </c>
      <c r="L55" s="32" t="str">
        <f t="shared" si="0"/>
        <v>OK</v>
      </c>
      <c r="M55" s="38"/>
      <c r="N55" s="38"/>
      <c r="O55" s="38"/>
      <c r="P55" s="38"/>
      <c r="Q55" s="40"/>
      <c r="R55" s="38"/>
      <c r="S55" s="38"/>
      <c r="T55" s="38"/>
      <c r="U55" s="39"/>
      <c r="V55" s="39"/>
    </row>
    <row r="56" spans="1:22" ht="15.75" x14ac:dyDescent="0.25">
      <c r="A56" s="90"/>
      <c r="B56" s="92"/>
      <c r="C56" s="63">
        <v>53</v>
      </c>
      <c r="D56" s="56" t="s">
        <v>97</v>
      </c>
      <c r="E56" s="52" t="s">
        <v>31</v>
      </c>
      <c r="F56" s="48" t="s">
        <v>183</v>
      </c>
      <c r="G56" s="48" t="s">
        <v>235</v>
      </c>
      <c r="H56" s="54" t="s">
        <v>169</v>
      </c>
      <c r="I56" s="49">
        <v>393</v>
      </c>
      <c r="J56" s="23"/>
      <c r="K56" s="31">
        <f t="shared" si="1"/>
        <v>0</v>
      </c>
      <c r="L56" s="32" t="str">
        <f t="shared" si="0"/>
        <v>OK</v>
      </c>
      <c r="M56" s="38"/>
      <c r="N56" s="38"/>
      <c r="O56" s="38"/>
      <c r="P56" s="38"/>
      <c r="Q56" s="40"/>
      <c r="R56" s="38"/>
      <c r="S56" s="38"/>
      <c r="T56" s="38"/>
      <c r="U56" s="39"/>
      <c r="V56" s="39"/>
    </row>
    <row r="57" spans="1:22" ht="15.75" x14ac:dyDescent="0.25">
      <c r="A57" s="90"/>
      <c r="B57" s="92"/>
      <c r="C57" s="63">
        <v>54</v>
      </c>
      <c r="D57" s="56" t="s">
        <v>98</v>
      </c>
      <c r="E57" s="52" t="s">
        <v>31</v>
      </c>
      <c r="F57" s="48" t="s">
        <v>183</v>
      </c>
      <c r="G57" s="48" t="s">
        <v>236</v>
      </c>
      <c r="H57" s="54" t="s">
        <v>170</v>
      </c>
      <c r="I57" s="49">
        <v>392</v>
      </c>
      <c r="J57" s="23"/>
      <c r="K57" s="31">
        <f t="shared" si="1"/>
        <v>0</v>
      </c>
      <c r="L57" s="32" t="str">
        <f t="shared" si="0"/>
        <v>OK</v>
      </c>
      <c r="M57" s="38"/>
      <c r="N57" s="38"/>
      <c r="O57" s="38"/>
      <c r="P57" s="38"/>
      <c r="Q57" s="40"/>
      <c r="R57" s="38"/>
      <c r="S57" s="38"/>
      <c r="T57" s="38"/>
      <c r="U57" s="39"/>
      <c r="V57" s="39"/>
    </row>
    <row r="58" spans="1:22" ht="15.75" x14ac:dyDescent="0.25">
      <c r="A58" s="90"/>
      <c r="B58" s="92"/>
      <c r="C58" s="63">
        <v>55</v>
      </c>
      <c r="D58" s="56" t="s">
        <v>99</v>
      </c>
      <c r="E58" s="52" t="s">
        <v>31</v>
      </c>
      <c r="F58" s="48" t="s">
        <v>183</v>
      </c>
      <c r="G58" s="48" t="s">
        <v>237</v>
      </c>
      <c r="H58" s="54" t="s">
        <v>171</v>
      </c>
      <c r="I58" s="49">
        <v>392</v>
      </c>
      <c r="J58" s="23"/>
      <c r="K58" s="31">
        <f t="shared" si="1"/>
        <v>0</v>
      </c>
      <c r="L58" s="32" t="str">
        <f t="shared" si="0"/>
        <v>OK</v>
      </c>
      <c r="M58" s="38"/>
      <c r="N58" s="38"/>
      <c r="O58" s="38"/>
      <c r="P58" s="38"/>
      <c r="Q58" s="40"/>
      <c r="R58" s="38"/>
      <c r="S58" s="38"/>
      <c r="T58" s="38"/>
      <c r="U58" s="39"/>
      <c r="V58" s="39"/>
    </row>
    <row r="59" spans="1:22" ht="15.75" x14ac:dyDescent="0.25">
      <c r="A59" s="90"/>
      <c r="B59" s="92"/>
      <c r="C59" s="63">
        <v>56</v>
      </c>
      <c r="D59" s="56" t="s">
        <v>100</v>
      </c>
      <c r="E59" s="52" t="s">
        <v>31</v>
      </c>
      <c r="F59" s="48" t="s">
        <v>183</v>
      </c>
      <c r="G59" s="48" t="s">
        <v>238</v>
      </c>
      <c r="H59" s="54" t="s">
        <v>172</v>
      </c>
      <c r="I59" s="49">
        <v>392</v>
      </c>
      <c r="J59" s="23"/>
      <c r="K59" s="31">
        <f t="shared" si="1"/>
        <v>0</v>
      </c>
      <c r="L59" s="32" t="str">
        <f t="shared" si="0"/>
        <v>OK</v>
      </c>
      <c r="M59" s="38"/>
      <c r="N59" s="38"/>
      <c r="O59" s="38"/>
      <c r="P59" s="38"/>
      <c r="Q59" s="40"/>
      <c r="R59" s="38"/>
      <c r="S59" s="38"/>
      <c r="T59" s="38"/>
      <c r="U59" s="39"/>
      <c r="V59" s="39"/>
    </row>
    <row r="60" spans="1:22" ht="15.75" x14ac:dyDescent="0.25">
      <c r="A60" s="90"/>
      <c r="B60" s="92"/>
      <c r="C60" s="63">
        <v>57</v>
      </c>
      <c r="D60" s="56" t="s">
        <v>100</v>
      </c>
      <c r="E60" s="52" t="s">
        <v>31</v>
      </c>
      <c r="F60" s="48" t="s">
        <v>183</v>
      </c>
      <c r="G60" s="48" t="s">
        <v>239</v>
      </c>
      <c r="H60" s="54" t="s">
        <v>173</v>
      </c>
      <c r="I60" s="49">
        <v>392</v>
      </c>
      <c r="J60" s="23"/>
      <c r="K60" s="31">
        <f t="shared" si="1"/>
        <v>0</v>
      </c>
      <c r="L60" s="32" t="str">
        <f t="shared" si="0"/>
        <v>OK</v>
      </c>
      <c r="M60" s="38"/>
      <c r="N60" s="38"/>
      <c r="O60" s="38"/>
      <c r="P60" s="38"/>
      <c r="Q60" s="40"/>
      <c r="R60" s="38"/>
      <c r="S60" s="38"/>
      <c r="T60" s="38"/>
      <c r="U60" s="39"/>
      <c r="V60" s="39"/>
    </row>
    <row r="61" spans="1:22" ht="60" x14ac:dyDescent="0.25">
      <c r="A61" s="50" t="s">
        <v>115</v>
      </c>
      <c r="B61" s="63">
        <v>24</v>
      </c>
      <c r="C61" s="63">
        <v>58</v>
      </c>
      <c r="D61" s="56" t="s">
        <v>101</v>
      </c>
      <c r="E61" s="52" t="s">
        <v>31</v>
      </c>
      <c r="F61" s="48" t="s">
        <v>183</v>
      </c>
      <c r="G61" s="48" t="s">
        <v>240</v>
      </c>
      <c r="H61" s="54" t="s">
        <v>174</v>
      </c>
      <c r="I61" s="49">
        <v>230</v>
      </c>
      <c r="J61" s="23"/>
      <c r="K61" s="31">
        <f t="shared" si="1"/>
        <v>0</v>
      </c>
      <c r="L61" s="32" t="str">
        <f t="shared" si="0"/>
        <v>OK</v>
      </c>
      <c r="M61" s="38"/>
      <c r="N61" s="38"/>
      <c r="O61" s="38"/>
      <c r="P61" s="38"/>
      <c r="Q61" s="40"/>
      <c r="R61" s="38"/>
      <c r="S61" s="38"/>
      <c r="T61" s="38"/>
      <c r="U61" s="39"/>
      <c r="V61" s="39"/>
    </row>
    <row r="62" spans="1:22" ht="75" x14ac:dyDescent="0.25">
      <c r="A62" s="50" t="s">
        <v>114</v>
      </c>
      <c r="B62" s="63">
        <v>26</v>
      </c>
      <c r="C62" s="63">
        <v>61</v>
      </c>
      <c r="D62" s="56" t="s">
        <v>102</v>
      </c>
      <c r="E62" s="52" t="s">
        <v>31</v>
      </c>
      <c r="F62" s="48" t="s">
        <v>183</v>
      </c>
      <c r="G62" s="48" t="s">
        <v>241</v>
      </c>
      <c r="H62" s="54" t="s">
        <v>175</v>
      </c>
      <c r="I62" s="49">
        <v>315.66000000000003</v>
      </c>
      <c r="J62" s="23"/>
      <c r="K62" s="31">
        <f>J62-(SUM(M62:V62))</f>
        <v>0</v>
      </c>
      <c r="L62" s="32" t="str">
        <f t="shared" si="0"/>
        <v>OK</v>
      </c>
      <c r="M62" s="38"/>
      <c r="N62" s="38"/>
      <c r="O62" s="38"/>
      <c r="P62" s="38"/>
      <c r="Q62" s="40"/>
      <c r="R62" s="38"/>
      <c r="S62" s="38"/>
      <c r="T62" s="38"/>
      <c r="U62" s="39"/>
      <c r="V62" s="39"/>
    </row>
    <row r="63" spans="1:22" ht="15.75" x14ac:dyDescent="0.25">
      <c r="A63" s="90" t="s">
        <v>115</v>
      </c>
      <c r="B63" s="91">
        <v>27</v>
      </c>
      <c r="C63" s="63">
        <v>62</v>
      </c>
      <c r="D63" s="57" t="s">
        <v>103</v>
      </c>
      <c r="E63" s="52" t="s">
        <v>31</v>
      </c>
      <c r="F63" s="48" t="s">
        <v>183</v>
      </c>
      <c r="G63" s="48" t="s">
        <v>242</v>
      </c>
      <c r="H63" s="54" t="s">
        <v>176</v>
      </c>
      <c r="I63" s="49">
        <v>183.75</v>
      </c>
      <c r="J63" s="23"/>
      <c r="K63" s="31">
        <f t="shared" si="1"/>
        <v>0</v>
      </c>
      <c r="L63" s="32" t="str">
        <f t="shared" si="0"/>
        <v>OK</v>
      </c>
      <c r="M63" s="38"/>
      <c r="N63" s="38"/>
      <c r="O63" s="38"/>
      <c r="P63" s="38"/>
      <c r="Q63" s="40"/>
      <c r="R63" s="38"/>
      <c r="S63" s="38"/>
      <c r="T63" s="38"/>
      <c r="U63" s="39"/>
      <c r="V63" s="39"/>
    </row>
    <row r="64" spans="1:22" ht="15.75" x14ac:dyDescent="0.25">
      <c r="A64" s="90"/>
      <c r="B64" s="91"/>
      <c r="C64" s="63">
        <v>63</v>
      </c>
      <c r="D64" s="57" t="s">
        <v>104</v>
      </c>
      <c r="E64" s="52" t="s">
        <v>31</v>
      </c>
      <c r="F64" s="48" t="s">
        <v>183</v>
      </c>
      <c r="G64" s="48" t="s">
        <v>242</v>
      </c>
      <c r="H64" s="54" t="s">
        <v>177</v>
      </c>
      <c r="I64" s="49">
        <v>163</v>
      </c>
      <c r="J64" s="23"/>
      <c r="K64" s="31">
        <f t="shared" si="1"/>
        <v>0</v>
      </c>
      <c r="L64" s="32" t="str">
        <f t="shared" si="0"/>
        <v>OK</v>
      </c>
      <c r="M64" s="38"/>
      <c r="N64" s="38"/>
      <c r="O64" s="38"/>
      <c r="P64" s="38"/>
      <c r="Q64" s="40"/>
      <c r="R64" s="38"/>
      <c r="S64" s="38"/>
      <c r="T64" s="38"/>
      <c r="U64" s="39"/>
      <c r="V64" s="39"/>
    </row>
    <row r="65" spans="1:22" ht="15.75" x14ac:dyDescent="0.25">
      <c r="A65" s="90"/>
      <c r="B65" s="91"/>
      <c r="C65" s="63">
        <v>64</v>
      </c>
      <c r="D65" s="57" t="s">
        <v>105</v>
      </c>
      <c r="E65" s="52" t="s">
        <v>31</v>
      </c>
      <c r="F65" s="48" t="s">
        <v>183</v>
      </c>
      <c r="G65" s="48" t="s">
        <v>242</v>
      </c>
      <c r="H65" s="54" t="s">
        <v>178</v>
      </c>
      <c r="I65" s="49">
        <v>199</v>
      </c>
      <c r="J65" s="23"/>
      <c r="K65" s="31">
        <f t="shared" si="1"/>
        <v>0</v>
      </c>
      <c r="L65" s="32" t="str">
        <f t="shared" si="0"/>
        <v>OK</v>
      </c>
      <c r="M65" s="38"/>
      <c r="N65" s="38"/>
      <c r="O65" s="38"/>
      <c r="P65" s="38"/>
      <c r="Q65" s="40"/>
      <c r="R65" s="38"/>
      <c r="S65" s="38"/>
      <c r="T65" s="38"/>
      <c r="U65" s="39"/>
      <c r="V65" s="39"/>
    </row>
    <row r="66" spans="1:22" ht="15.75" x14ac:dyDescent="0.25">
      <c r="A66" s="90"/>
      <c r="B66" s="91"/>
      <c r="C66" s="63">
        <v>65</v>
      </c>
      <c r="D66" s="57" t="s">
        <v>106</v>
      </c>
      <c r="E66" s="52" t="s">
        <v>31</v>
      </c>
      <c r="F66" s="48" t="s">
        <v>183</v>
      </c>
      <c r="G66" s="48" t="s">
        <v>242</v>
      </c>
      <c r="H66" s="54" t="s">
        <v>179</v>
      </c>
      <c r="I66" s="49">
        <v>190</v>
      </c>
      <c r="J66" s="23"/>
      <c r="K66" s="31">
        <f t="shared" si="1"/>
        <v>0</v>
      </c>
      <c r="L66" s="32" t="str">
        <f t="shared" si="0"/>
        <v>OK</v>
      </c>
      <c r="M66" s="38"/>
      <c r="N66" s="38"/>
      <c r="O66" s="38"/>
      <c r="P66" s="38"/>
      <c r="Q66" s="40"/>
      <c r="R66" s="38"/>
      <c r="S66" s="38"/>
      <c r="T66" s="38"/>
      <c r="U66" s="39"/>
      <c r="V66" s="39"/>
    </row>
    <row r="67" spans="1:22" ht="15.75" x14ac:dyDescent="0.25">
      <c r="A67" s="90"/>
      <c r="B67" s="91"/>
      <c r="C67" s="63">
        <v>66</v>
      </c>
      <c r="D67" s="57" t="s">
        <v>107</v>
      </c>
      <c r="E67" s="52" t="s">
        <v>31</v>
      </c>
      <c r="F67" s="48" t="s">
        <v>183</v>
      </c>
      <c r="G67" s="48" t="s">
        <v>242</v>
      </c>
      <c r="H67" s="54" t="s">
        <v>180</v>
      </c>
      <c r="I67" s="49">
        <v>190</v>
      </c>
      <c r="J67" s="23"/>
      <c r="K67" s="31">
        <f t="shared" si="1"/>
        <v>0</v>
      </c>
      <c r="L67" s="32" t="str">
        <f t="shared" si="0"/>
        <v>OK</v>
      </c>
      <c r="M67" s="38"/>
      <c r="N67" s="38"/>
      <c r="O67" s="38"/>
      <c r="P67" s="38"/>
      <c r="Q67" s="40"/>
      <c r="R67" s="38"/>
      <c r="S67" s="38"/>
      <c r="T67" s="38"/>
      <c r="U67" s="39"/>
      <c r="V67" s="39"/>
    </row>
    <row r="68" spans="1:22" x14ac:dyDescent="0.25">
      <c r="I68" s="47"/>
    </row>
    <row r="69" spans="1:22" x14ac:dyDescent="0.25">
      <c r="I69" s="47"/>
    </row>
    <row r="70" spans="1:22" x14ac:dyDescent="0.25">
      <c r="I70" s="47"/>
    </row>
  </sheetData>
  <mergeCells count="44">
    <mergeCell ref="U1:U2"/>
    <mergeCell ref="V1:V2"/>
    <mergeCell ref="A2:L2"/>
    <mergeCell ref="A4:A6"/>
    <mergeCell ref="B4:B6"/>
    <mergeCell ref="A1:C1"/>
    <mergeCell ref="S1:S2"/>
    <mergeCell ref="M1:M2"/>
    <mergeCell ref="D1:I1"/>
    <mergeCell ref="J1:L1"/>
    <mergeCell ref="T1:T2"/>
    <mergeCell ref="N1:N2"/>
    <mergeCell ref="O1:O2"/>
    <mergeCell ref="P1:P2"/>
    <mergeCell ref="Q1:Q2"/>
    <mergeCell ref="R1:R2"/>
    <mergeCell ref="A7:A10"/>
    <mergeCell ref="B7:B10"/>
    <mergeCell ref="A11:A13"/>
    <mergeCell ref="B11:B13"/>
    <mergeCell ref="A14:A15"/>
    <mergeCell ref="B14:B15"/>
    <mergeCell ref="A16:A17"/>
    <mergeCell ref="B16:B17"/>
    <mergeCell ref="A18:A21"/>
    <mergeCell ref="B18:B21"/>
    <mergeCell ref="A24:A26"/>
    <mergeCell ref="B24:B26"/>
    <mergeCell ref="A27:A28"/>
    <mergeCell ref="B27:B28"/>
    <mergeCell ref="A29:A31"/>
    <mergeCell ref="B29:B31"/>
    <mergeCell ref="A32:A33"/>
    <mergeCell ref="B32:B33"/>
    <mergeCell ref="A52:A60"/>
    <mergeCell ref="B52:B60"/>
    <mergeCell ref="A63:A67"/>
    <mergeCell ref="B63:B67"/>
    <mergeCell ref="A34:A35"/>
    <mergeCell ref="B34:B35"/>
    <mergeCell ref="A38:A42"/>
    <mergeCell ref="B38:B42"/>
    <mergeCell ref="A44:A47"/>
    <mergeCell ref="B44:B4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ESAG</vt:lpstr>
      <vt:lpstr>CEAD</vt:lpstr>
      <vt:lpstr>CEART</vt:lpstr>
      <vt:lpstr>FAED</vt:lpstr>
      <vt:lpstr>CEFID</vt:lpstr>
      <vt:lpstr>MUSEU</vt:lpstr>
      <vt:lpstr>CCT</vt:lpstr>
      <vt:lpstr>CAV</vt:lpstr>
      <vt:lpstr>CEO</vt:lpstr>
      <vt:lpstr>CERES</vt:lpstr>
      <vt:lpstr>CEPLAN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2019-03-12T14:10:52Z</dcterms:modified>
</cp:coreProperties>
</file>