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302.2022 SRP SGPE 28358.2022 - Equipamentos de Informática - RELANÇAMENTO - VIG 18.11.2023\"/>
    </mc:Choice>
  </mc:AlternateContent>
  <xr:revisionPtr revIDLastSave="0" documentId="13_ncr:1_{208858E7-7929-4828-985E-51DB7DB47618}" xr6:coauthVersionLast="36" xr6:coauthVersionMax="47" xr10:uidLastSave="{00000000-0000-0000-0000-000000000000}"/>
  <bookViews>
    <workbookView xWindow="-105" yWindow="-105" windowWidth="19425" windowHeight="10305" tabRatio="917" activeTab="5" xr2:uid="{00000000-000D-0000-FFFF-FFFF00000000}"/>
  </bookViews>
  <sheets>
    <sheet name="CCT" sheetId="150" r:id="rId1"/>
    <sheet name="CCT - Projeto 32" sheetId="154" r:id="rId2"/>
    <sheet name="CERES" sheetId="151" r:id="rId3"/>
    <sheet name="CEO - Projeto 52" sheetId="153" r:id="rId4"/>
    <sheet name="CEPLAN - Projeto 54" sheetId="152" r:id="rId5"/>
    <sheet name="GESTOR" sheetId="162" r:id="rId6"/>
  </sheets>
  <definedNames>
    <definedName name="_PE1451">OFFSET(#REF!,(MATCH(SMALL(#REF!,ROW()-10),#REF!,0)-1),0)</definedName>
    <definedName name="diasuteis" localSheetId="0">#REF!</definedName>
    <definedName name="diasuteis" localSheetId="1">#REF!</definedName>
    <definedName name="diasuteis" localSheetId="3">#REF!</definedName>
    <definedName name="diasuteis" localSheetId="4">#REF!</definedName>
    <definedName name="diasuteis" localSheetId="2">#REF!</definedName>
    <definedName name="diasuteis" localSheetId="5">#REF!</definedName>
    <definedName name="diasuteis">#REF!</definedName>
    <definedName name="Ferias" localSheetId="0">#REF!</definedName>
    <definedName name="Ferias" localSheetId="1">#REF!</definedName>
    <definedName name="Ferias" localSheetId="4">#REF!</definedName>
    <definedName name="Ferias" localSheetId="5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  <definedName name="teste">#REF!</definedName>
  </definedNames>
  <calcPr calcId="191029" iterateDelta="1E-4"/>
</workbook>
</file>

<file path=xl/calcChain.xml><?xml version="1.0" encoding="utf-8"?>
<calcChain xmlns="http://schemas.openxmlformats.org/spreadsheetml/2006/main">
  <c r="O19" i="162" l="1"/>
  <c r="L4" i="162" l="1"/>
  <c r="L5" i="162"/>
  <c r="L3" i="162"/>
  <c r="K4" i="162"/>
  <c r="K5" i="162"/>
  <c r="K3" i="162"/>
  <c r="G1" i="162"/>
  <c r="M17" i="162" s="1"/>
  <c r="K1" i="162"/>
  <c r="M18" i="162" s="1"/>
  <c r="A1" i="162"/>
  <c r="K6" i="152"/>
  <c r="L6" i="152" s="1"/>
  <c r="K5" i="152"/>
  <c r="L5" i="152" s="1"/>
  <c r="K4" i="152"/>
  <c r="L4" i="152" s="1"/>
  <c r="K6" i="153"/>
  <c r="L6" i="153" s="1"/>
  <c r="K5" i="153"/>
  <c r="L5" i="153" s="1"/>
  <c r="K4" i="153"/>
  <c r="L4" i="153" s="1"/>
  <c r="K6" i="151"/>
  <c r="L6" i="151" s="1"/>
  <c r="K5" i="151"/>
  <c r="L5" i="151" s="1"/>
  <c r="K4" i="151"/>
  <c r="L4" i="151" s="1"/>
  <c r="K6" i="154"/>
  <c r="L6" i="154" s="1"/>
  <c r="K5" i="154"/>
  <c r="L5" i="154" s="1"/>
  <c r="K4" i="154"/>
  <c r="L4" i="154" s="1"/>
  <c r="N3" i="162" l="1"/>
  <c r="N4" i="162"/>
  <c r="N5" i="162"/>
  <c r="K6" i="150"/>
  <c r="L6" i="150" s="1"/>
  <c r="K5" i="150"/>
  <c r="L5" i="150" s="1"/>
  <c r="K4" i="150"/>
  <c r="L4" i="150" s="1"/>
  <c r="O4" i="162" l="1"/>
  <c r="O3" i="162"/>
  <c r="O5" i="162"/>
  <c r="M16" i="162"/>
  <c r="O6" i="162" l="1"/>
  <c r="O20" i="162" s="1"/>
  <c r="O22" i="162" s="1"/>
  <c r="I6" i="162"/>
  <c r="M5" i="162" l="1"/>
  <c r="M3" i="162" l="1"/>
  <c r="N6" i="162"/>
  <c r="M4" i="162"/>
  <c r="M6" i="162" l="1"/>
</calcChain>
</file>

<file path=xl/sharedStrings.xml><?xml version="1.0" encoding="utf-8"?>
<sst xmlns="http://schemas.openxmlformats.org/spreadsheetml/2006/main" count="373" uniqueCount="54">
  <si>
    <t>Saldo / Automático</t>
  </si>
  <si>
    <t>...../...../......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</si>
  <si>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</si>
  <si>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</si>
  <si>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</si>
  <si>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</si>
  <si>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</si>
  <si>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</si>
  <si>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</si>
  <si>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</si>
  <si>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</si>
  <si>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</si>
  <si>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</si>
  <si>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Especificação</t>
  </si>
  <si>
    <t>Grupo-Classe</t>
  </si>
  <si>
    <t>Código NUC</t>
  </si>
  <si>
    <t>Empresa</t>
  </si>
  <si>
    <t>Preço  Unitário</t>
  </si>
  <si>
    <t xml:space="preserve"> AF/OS nº  xxxx/2022 Qtde. DT</t>
  </si>
  <si>
    <t xml:space="preserve">Valor Total da Ata </t>
  </si>
  <si>
    <t>OBJETO: EQUIPAMENTOS DE INFORMÁTICA</t>
  </si>
  <si>
    <t>Marca</t>
  </si>
  <si>
    <t>Modelo</t>
  </si>
  <si>
    <t>Dell</t>
  </si>
  <si>
    <t>13-01</t>
  </si>
  <si>
    <t>Detalhamento</t>
  </si>
  <si>
    <t>449052.35</t>
  </si>
  <si>
    <t>449052 35</t>
  </si>
  <si>
    <t>CENTRO PARTICIPANTE: CCT</t>
  </si>
  <si>
    <t>CENTRO PARTICIPANTE: CERES</t>
  </si>
  <si>
    <t>PROCESSO: PE 1302/2022/UDESC</t>
  </si>
  <si>
    <t>VIGÊNCIA DA ATA: 18/11/2022 até 18/11/2023</t>
  </si>
  <si>
    <r>
      <t>Estação de Trabalho "</t>
    </r>
    <r>
      <rPr>
        <b/>
        <i/>
        <sz val="8"/>
        <rFont val="Arial"/>
        <family val="2"/>
      </rPr>
      <t>WorkStation</t>
    </r>
    <r>
      <rPr>
        <b/>
        <sz val="8"/>
        <rFont val="Arial"/>
        <family val="2"/>
      </rPr>
      <t>" (CEO) descrição no Termo de Referência</t>
    </r>
  </si>
  <si>
    <t>00472 3 349</t>
  </si>
  <si>
    <t>PROVILLE INFORMÁTICA LTDA - ME</t>
  </si>
  <si>
    <t>Notebook (CERES) descrição no Termo de Referência</t>
  </si>
  <si>
    <t>G15</t>
  </si>
  <si>
    <t>04181 5 055</t>
  </si>
  <si>
    <t>SOMA COMERCIO DE TINTAS LTDA</t>
  </si>
  <si>
    <t>Impressora Plotter 36'' Multifuncional (CERES) descrição no Termo de Referência</t>
  </si>
  <si>
    <t>HP</t>
  </si>
  <si>
    <t>T830 F9A30D#B1K</t>
  </si>
  <si>
    <t xml:space="preserve">13 01 </t>
  </si>
  <si>
    <t>05802 5 003</t>
  </si>
  <si>
    <t>CENTRO PARTICIPANTE: CCT - Projeto 32</t>
  </si>
  <si>
    <t>CENTRO PARTICIPANTE: CEPLAN - Projeto 54</t>
  </si>
  <si>
    <t>CENTRO PARTICIPANTE: CEO - Projeto 52</t>
  </si>
  <si>
    <t>COMP 1 INFORMATICA LTDA</t>
  </si>
  <si>
    <t>DELL</t>
  </si>
  <si>
    <t>Precision 3660 + P2723QE</t>
  </si>
  <si>
    <t>AF/OS nº  2528/2022 Qtde. DT</t>
  </si>
  <si>
    <t>AF/OS nº  2530/2022 Qtde. DT</t>
  </si>
  <si>
    <t>AF 2531/2022 - Daniel Iunes</t>
  </si>
  <si>
    <t>Resumo Atualizado em 16/05/2023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</si>
</sst>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3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1" applyNumberFormat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7" fillId="7" borderId="6" xfId="1" applyFont="1" applyFill="1" applyBorder="1" applyAlignment="1" applyProtection="1">
      <alignment horizontal="left" wrapText="1"/>
      <protection locked="0"/>
    </xf>
    <xf numFmtId="0" fontId="7" fillId="7" borderId="11" xfId="1" applyFont="1" applyFill="1" applyBorder="1" applyAlignment="1" applyProtection="1">
      <alignment horizontal="left" wrapText="1"/>
      <protection locked="0"/>
    </xf>
    <xf numFmtId="0" fontId="7" fillId="7" borderId="7" xfId="1" applyFont="1" applyFill="1" applyBorder="1" applyAlignment="1" applyProtection="1">
      <alignment horizontal="left" wrapText="1"/>
      <protection locked="0"/>
    </xf>
    <xf numFmtId="0" fontId="7" fillId="7" borderId="0" xfId="1" applyFont="1" applyFill="1" applyBorder="1" applyAlignment="1" applyProtection="1">
      <alignment horizontal="left" wrapText="1"/>
      <protection locked="0"/>
    </xf>
    <xf numFmtId="0" fontId="7" fillId="7" borderId="8" xfId="1" applyFont="1" applyFill="1" applyBorder="1" applyAlignment="1" applyProtection="1">
      <alignment horizontal="left" wrapText="1"/>
      <protection locked="0"/>
    </xf>
    <xf numFmtId="0" fontId="7" fillId="7" borderId="10" xfId="1" applyFont="1" applyFill="1" applyBorder="1" applyAlignment="1" applyProtection="1">
      <alignment horizontal="left" wrapText="1"/>
      <protection locked="0"/>
    </xf>
    <xf numFmtId="0" fontId="8" fillId="12" borderId="1" xfId="0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44" fontId="8" fillId="1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168" fontId="4" fillId="6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6" borderId="1" xfId="26" applyNumberFormat="1" applyFont="1" applyFill="1" applyBorder="1" applyAlignment="1" applyProtection="1">
      <alignment vertical="center" wrapText="1"/>
      <protection locked="0"/>
    </xf>
    <xf numFmtId="169" fontId="4" fillId="7" borderId="1" xfId="26" applyNumberFormat="1" applyFont="1" applyFill="1" applyBorder="1" applyAlignment="1">
      <alignment vertical="center" wrapText="1"/>
    </xf>
    <xf numFmtId="169" fontId="4" fillId="0" borderId="0" xfId="26" applyNumberFormat="1" applyFont="1" applyFill="1" applyAlignment="1">
      <alignment wrapText="1"/>
    </xf>
    <xf numFmtId="169" fontId="7" fillId="7" borderId="11" xfId="26" applyNumberFormat="1" applyFont="1" applyFill="1" applyBorder="1" applyAlignment="1" applyProtection="1">
      <alignment wrapText="1"/>
      <protection locked="0"/>
    </xf>
    <xf numFmtId="169" fontId="7" fillId="7" borderId="0" xfId="26" applyNumberFormat="1" applyFont="1" applyFill="1" applyBorder="1" applyAlignment="1" applyProtection="1">
      <alignment wrapText="1"/>
      <protection locked="0"/>
    </xf>
    <xf numFmtId="169" fontId="4" fillId="0" borderId="0" xfId="26" applyNumberFormat="1" applyFont="1" applyAlignment="1">
      <alignment wrapText="1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3" fontId="1" fillId="10" borderId="1" xfId="0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wrapText="1"/>
    </xf>
    <xf numFmtId="0" fontId="4" fillId="13" borderId="4" xfId="0" applyNumberFormat="1" applyFont="1" applyFill="1" applyBorder="1" applyAlignment="1">
      <alignment horizontal="left" vertical="center" wrapText="1"/>
    </xf>
    <xf numFmtId="0" fontId="11" fillId="11" borderId="12" xfId="0" applyFont="1" applyFill="1" applyBorder="1" applyAlignment="1">
      <alignment horizontal="center" vertical="center"/>
    </xf>
    <xf numFmtId="0" fontId="11" fillId="14" borderId="12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170" fontId="12" fillId="11" borderId="5" xfId="0" applyNumberFormat="1" applyFont="1" applyFill="1" applyBorder="1" applyAlignment="1">
      <alignment horizontal="center" vertical="center"/>
    </xf>
    <xf numFmtId="170" fontId="12" fillId="14" borderId="5" xfId="0" applyNumberFormat="1" applyFont="1" applyFill="1" applyBorder="1" applyAlignment="1">
      <alignment horizontal="center" vertical="center"/>
    </xf>
    <xf numFmtId="0" fontId="4" fillId="13" borderId="4" xfId="0" applyNumberFormat="1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center" vertical="center" wrapText="1"/>
    </xf>
    <xf numFmtId="168" fontId="4" fillId="6" borderId="3" xfId="3" applyNumberFormat="1" applyFont="1" applyFill="1" applyBorder="1" applyAlignment="1" applyProtection="1">
      <alignment horizontal="center" vertical="center" wrapText="1"/>
    </xf>
    <xf numFmtId="44" fontId="4" fillId="8" borderId="3" xfId="1" applyNumberFormat="1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3" xfId="0" applyNumberFormat="1" applyFont="1" applyFill="1" applyBorder="1" applyAlignment="1">
      <alignment horizontal="left" vertical="center" wrapText="1"/>
    </xf>
    <xf numFmtId="0" fontId="4" fillId="13" borderId="4" xfId="0" applyNumberFormat="1" applyFont="1" applyFill="1" applyBorder="1" applyAlignment="1">
      <alignment horizontal="left" vertical="center" wrapText="1"/>
    </xf>
    <xf numFmtId="0" fontId="4" fillId="13" borderId="5" xfId="0" applyNumberFormat="1" applyFont="1" applyFill="1" applyBorder="1" applyAlignment="1">
      <alignment horizontal="left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4" fillId="13" borderId="8" xfId="0" applyNumberFormat="1" applyFont="1" applyFill="1" applyBorder="1" applyAlignment="1">
      <alignment horizontal="center" vertical="center" wrapText="1"/>
    </xf>
    <xf numFmtId="0" fontId="4" fillId="13" borderId="10" xfId="0" applyNumberFormat="1" applyFont="1" applyFill="1" applyBorder="1" applyAlignment="1">
      <alignment horizontal="center" vertical="center" wrapText="1"/>
    </xf>
    <xf numFmtId="0" fontId="4" fillId="13" borderId="9" xfId="0" applyNumberFormat="1" applyFont="1" applyFill="1" applyBorder="1" applyAlignment="1">
      <alignment horizontal="center" vertical="center" wrapText="1"/>
    </xf>
    <xf numFmtId="0" fontId="7" fillId="7" borderId="3" xfId="1" applyFont="1" applyFill="1" applyBorder="1" applyAlignment="1" applyProtection="1">
      <alignment horizontal="left" wrapText="1"/>
      <protection locked="0"/>
    </xf>
    <xf numFmtId="0" fontId="7" fillId="7" borderId="4" xfId="1" applyFont="1" applyFill="1" applyBorder="1" applyAlignment="1" applyProtection="1">
      <alignment horizontal="left" wrapText="1"/>
      <protection locked="0"/>
    </xf>
    <xf numFmtId="0" fontId="15" fillId="15" borderId="15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14" fontId="15" fillId="16" borderId="1" xfId="0" applyNumberFormat="1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wrapText="1"/>
    </xf>
    <xf numFmtId="0" fontId="15" fillId="18" borderId="1" xfId="0" applyFont="1" applyFill="1" applyBorder="1" applyAlignment="1">
      <alignment horizontal="center" vertical="center" wrapText="1"/>
    </xf>
    <xf numFmtId="9" fontId="7" fillId="7" borderId="10" xfId="102" applyFont="1" applyFill="1" applyBorder="1" applyAlignment="1" applyProtection="1">
      <alignment wrapText="1"/>
      <protection locked="0"/>
    </xf>
    <xf numFmtId="0" fontId="7" fillId="7" borderId="1" xfId="1" applyFont="1" applyFill="1" applyBorder="1" applyAlignment="1">
      <alignment horizontal="center" vertical="center" wrapText="1"/>
    </xf>
  </cellXfs>
  <cellStyles count="103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3 2 2" xfId="38" xr:uid="{00000000-0005-0000-0000-000004000000}"/>
    <cellStyle name="Moeda 3 2 3" xfId="57" xr:uid="{00000000-0005-0000-0000-000004000000}"/>
    <cellStyle name="Moeda 3 2 4" xfId="76" xr:uid="{00000000-0005-0000-0000-000004000000}"/>
    <cellStyle name="Moeda 3 2 5" xfId="94" xr:uid="{00000000-0005-0000-0000-000004000000}"/>
    <cellStyle name="Moeda 3 3" xfId="29" xr:uid="{00000000-0005-0000-0000-000003000000}"/>
    <cellStyle name="Moeda 3 4" xfId="48" xr:uid="{00000000-0005-0000-0000-000003000000}"/>
    <cellStyle name="Moeda 3 5" xfId="67" xr:uid="{00000000-0005-0000-0000-000003000000}"/>
    <cellStyle name="Moeda 3 6" xfId="85" xr:uid="{00000000-0005-0000-0000-000003000000}"/>
    <cellStyle name="Moeda 4" xfId="14" xr:uid="{00000000-0005-0000-0000-000005000000}"/>
    <cellStyle name="Moeda 4 2" xfId="23" xr:uid="{00000000-0005-0000-0000-000006000000}"/>
    <cellStyle name="Moeda 4 2 2" xfId="42" xr:uid="{00000000-0005-0000-0000-000006000000}"/>
    <cellStyle name="Moeda 4 2 3" xfId="61" xr:uid="{00000000-0005-0000-0000-000006000000}"/>
    <cellStyle name="Moeda 4 2 4" xfId="80" xr:uid="{00000000-0005-0000-0000-000006000000}"/>
    <cellStyle name="Moeda 4 2 5" xfId="98" xr:uid="{00000000-0005-0000-0000-000006000000}"/>
    <cellStyle name="Moeda 4 3" xfId="33" xr:uid="{00000000-0005-0000-0000-000005000000}"/>
    <cellStyle name="Moeda 4 4" xfId="52" xr:uid="{00000000-0005-0000-0000-000005000000}"/>
    <cellStyle name="Moeda 4 5" xfId="71" xr:uid="{00000000-0005-0000-0000-000005000000}"/>
    <cellStyle name="Moeda 4 6" xfId="89" xr:uid="{00000000-0005-0000-0000-000005000000}"/>
    <cellStyle name="Moeda 5" xfId="22" xr:uid="{00000000-0005-0000-0000-000007000000}"/>
    <cellStyle name="Moeda 5 2" xfId="41" xr:uid="{00000000-0005-0000-0000-000007000000}"/>
    <cellStyle name="Moeda 5 3" xfId="60" xr:uid="{00000000-0005-0000-0000-000007000000}"/>
    <cellStyle name="Moeda 5 4" xfId="79" xr:uid="{00000000-0005-0000-0000-000007000000}"/>
    <cellStyle name="Moeda 5 5" xfId="97" xr:uid="{00000000-0005-0000-0000-000007000000}"/>
    <cellStyle name="Moeda 6" xfId="32" xr:uid="{00000000-0005-0000-0000-000047000000}"/>
    <cellStyle name="Moeda 7" xfId="51" xr:uid="{00000000-0005-0000-0000-00005A000000}"/>
    <cellStyle name="Moeda 8" xfId="70" xr:uid="{00000000-0005-0000-0000-00006D000000}"/>
    <cellStyle name="Moeda 9" xfId="88" xr:uid="{00000000-0005-0000-0000-00007F000000}"/>
    <cellStyle name="Normal" xfId="0" builtinId="0"/>
    <cellStyle name="Normal 2" xfId="1" xr:uid="{00000000-0005-0000-0000-000009000000}"/>
    <cellStyle name="Porcentagem" xfId="102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1" xr:uid="{00000000-0005-0000-0000-00000F000000}"/>
    <cellStyle name="Separador de milhares 2 2 2 2 2" xfId="40" xr:uid="{00000000-0005-0000-0000-00000E000000}"/>
    <cellStyle name="Separador de milhares 2 2 2 2 3" xfId="59" xr:uid="{00000000-0005-0000-0000-00000F000000}"/>
    <cellStyle name="Separador de milhares 2 2 2 2 4" xfId="78" xr:uid="{00000000-0005-0000-0000-00000F000000}"/>
    <cellStyle name="Separador de milhares 2 2 2 2 5" xfId="96" xr:uid="{00000000-0005-0000-0000-00000F000000}"/>
    <cellStyle name="Separador de milhares 2 2 2 3" xfId="31" xr:uid="{00000000-0005-0000-0000-00000D000000}"/>
    <cellStyle name="Separador de milhares 2 2 2 4" xfId="50" xr:uid="{00000000-0005-0000-0000-00000E000000}"/>
    <cellStyle name="Separador de milhares 2 2 2 5" xfId="69" xr:uid="{00000000-0005-0000-0000-00000E000000}"/>
    <cellStyle name="Separador de milhares 2 2 2 6" xfId="87" xr:uid="{00000000-0005-0000-0000-00000E000000}"/>
    <cellStyle name="Separador de milhares 2 2 3" xfId="16" xr:uid="{00000000-0005-0000-0000-000010000000}"/>
    <cellStyle name="Separador de milhares 2 2 3 2" xfId="25" xr:uid="{00000000-0005-0000-0000-000011000000}"/>
    <cellStyle name="Separador de milhares 2 2 3 2 2" xfId="44" xr:uid="{00000000-0005-0000-0000-000010000000}"/>
    <cellStyle name="Separador de milhares 2 2 3 2 3" xfId="63" xr:uid="{00000000-0005-0000-0000-000011000000}"/>
    <cellStyle name="Separador de milhares 2 2 3 2 4" xfId="82" xr:uid="{00000000-0005-0000-0000-000011000000}"/>
    <cellStyle name="Separador de milhares 2 2 3 2 5" xfId="100" xr:uid="{00000000-0005-0000-0000-000011000000}"/>
    <cellStyle name="Separador de milhares 2 2 3 3" xfId="35" xr:uid="{00000000-0005-0000-0000-00000F000000}"/>
    <cellStyle name="Separador de milhares 2 2 3 4" xfId="54" xr:uid="{00000000-0005-0000-0000-000010000000}"/>
    <cellStyle name="Separador de milhares 2 2 3 5" xfId="73" xr:uid="{00000000-0005-0000-0000-000010000000}"/>
    <cellStyle name="Separador de milhares 2 2 3 6" xfId="91" xr:uid="{00000000-0005-0000-0000-000010000000}"/>
    <cellStyle name="Separador de milhares 2 2 4" xfId="18" xr:uid="{00000000-0005-0000-0000-000012000000}"/>
    <cellStyle name="Separador de milhares 2 2 4 2" xfId="37" xr:uid="{00000000-0005-0000-0000-000011000000}"/>
    <cellStyle name="Separador de milhares 2 2 4 3" xfId="56" xr:uid="{00000000-0005-0000-0000-000012000000}"/>
    <cellStyle name="Separador de milhares 2 2 4 4" xfId="75" xr:uid="{00000000-0005-0000-0000-000012000000}"/>
    <cellStyle name="Separador de milhares 2 2 4 5" xfId="93" xr:uid="{00000000-0005-0000-0000-000012000000}"/>
    <cellStyle name="Separador de milhares 2 2 5" xfId="28" xr:uid="{00000000-0005-0000-0000-00000C000000}"/>
    <cellStyle name="Separador de milhares 2 2 6" xfId="47" xr:uid="{00000000-0005-0000-0000-00000D000000}"/>
    <cellStyle name="Separador de milhares 2 2 7" xfId="66" xr:uid="{00000000-0005-0000-0000-00000D000000}"/>
    <cellStyle name="Separador de milhares 2 2 8" xfId="84" xr:uid="{00000000-0005-0000-0000-00000D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0" xr:uid="{00000000-0005-0000-0000-000015000000}"/>
    <cellStyle name="Separador de milhares 2 3 2 2 2" xfId="39" xr:uid="{00000000-0005-0000-0000-000014000000}"/>
    <cellStyle name="Separador de milhares 2 3 2 2 3" xfId="58" xr:uid="{00000000-0005-0000-0000-000015000000}"/>
    <cellStyle name="Separador de milhares 2 3 2 2 4" xfId="77" xr:uid="{00000000-0005-0000-0000-000015000000}"/>
    <cellStyle name="Separador de milhares 2 3 2 2 5" xfId="95" xr:uid="{00000000-0005-0000-0000-000015000000}"/>
    <cellStyle name="Separador de milhares 2 3 2 3" xfId="30" xr:uid="{00000000-0005-0000-0000-000013000000}"/>
    <cellStyle name="Separador de milhares 2 3 2 4" xfId="49" xr:uid="{00000000-0005-0000-0000-000014000000}"/>
    <cellStyle name="Separador de milhares 2 3 2 5" xfId="68" xr:uid="{00000000-0005-0000-0000-000014000000}"/>
    <cellStyle name="Separador de milhares 2 3 2 6" xfId="86" xr:uid="{00000000-0005-0000-0000-000014000000}"/>
    <cellStyle name="Separador de milhares 2 3 3" xfId="15" xr:uid="{00000000-0005-0000-0000-000016000000}"/>
    <cellStyle name="Separador de milhares 2 3 3 2" xfId="24" xr:uid="{00000000-0005-0000-0000-000017000000}"/>
    <cellStyle name="Separador de milhares 2 3 3 2 2" xfId="43" xr:uid="{00000000-0005-0000-0000-000016000000}"/>
    <cellStyle name="Separador de milhares 2 3 3 2 3" xfId="62" xr:uid="{00000000-0005-0000-0000-000017000000}"/>
    <cellStyle name="Separador de milhares 2 3 3 2 4" xfId="81" xr:uid="{00000000-0005-0000-0000-000017000000}"/>
    <cellStyle name="Separador de milhares 2 3 3 2 5" xfId="99" xr:uid="{00000000-0005-0000-0000-000017000000}"/>
    <cellStyle name="Separador de milhares 2 3 3 3" xfId="34" xr:uid="{00000000-0005-0000-0000-000015000000}"/>
    <cellStyle name="Separador de milhares 2 3 3 4" xfId="53" xr:uid="{00000000-0005-0000-0000-000016000000}"/>
    <cellStyle name="Separador de milhares 2 3 3 5" xfId="72" xr:uid="{00000000-0005-0000-0000-000016000000}"/>
    <cellStyle name="Separador de milhares 2 3 3 6" xfId="90" xr:uid="{00000000-0005-0000-0000-000016000000}"/>
    <cellStyle name="Separador de milhares 2 3 4" xfId="17" xr:uid="{00000000-0005-0000-0000-000018000000}"/>
    <cellStyle name="Separador de milhares 2 3 4 2" xfId="36" xr:uid="{00000000-0005-0000-0000-000017000000}"/>
    <cellStyle name="Separador de milhares 2 3 4 3" xfId="55" xr:uid="{00000000-0005-0000-0000-000018000000}"/>
    <cellStyle name="Separador de milhares 2 3 4 4" xfId="74" xr:uid="{00000000-0005-0000-0000-000018000000}"/>
    <cellStyle name="Separador de milhares 2 3 4 5" xfId="92" xr:uid="{00000000-0005-0000-0000-000018000000}"/>
    <cellStyle name="Separador de milhares 2 3 5" xfId="27" xr:uid="{00000000-0005-0000-0000-000012000000}"/>
    <cellStyle name="Separador de milhares 2 3 6" xfId="46" xr:uid="{00000000-0005-0000-0000-000013000000}"/>
    <cellStyle name="Separador de milhares 2 3 7" xfId="65" xr:uid="{00000000-0005-0000-0000-000013000000}"/>
    <cellStyle name="Separador de milhares 2 3 8" xfId="8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6" builtinId="3"/>
    <cellStyle name="Vírgula 2" xfId="45" xr:uid="{00000000-0005-0000-0000-000059000000}"/>
    <cellStyle name="Vírgula 3" xfId="64" xr:uid="{00000000-0005-0000-0000-00006C000000}"/>
    <cellStyle name="Vírgula 4" xfId="101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"/>
  <sheetViews>
    <sheetView zoomScale="80" zoomScaleNormal="80" workbookViewId="0">
      <selection activeCell="B4" sqref="B4:E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1" t="s">
        <v>30</v>
      </c>
      <c r="B1" s="62"/>
      <c r="C1" s="63"/>
      <c r="D1" s="43"/>
      <c r="E1" s="61" t="s">
        <v>20</v>
      </c>
      <c r="F1" s="62"/>
      <c r="G1" s="62"/>
      <c r="H1" s="62"/>
      <c r="I1" s="63"/>
      <c r="J1" s="61" t="s">
        <v>31</v>
      </c>
      <c r="K1" s="62"/>
      <c r="L1" s="63"/>
      <c r="M1" s="60" t="s">
        <v>18</v>
      </c>
      <c r="N1" s="60" t="s">
        <v>18</v>
      </c>
      <c r="O1" s="60" t="s">
        <v>18</v>
      </c>
      <c r="P1" s="60" t="s">
        <v>18</v>
      </c>
      <c r="Q1" s="60" t="s">
        <v>18</v>
      </c>
      <c r="R1" s="60" t="s">
        <v>18</v>
      </c>
      <c r="S1" s="60" t="s">
        <v>18</v>
      </c>
      <c r="T1" s="60" t="s">
        <v>18</v>
      </c>
      <c r="U1" s="60" t="s">
        <v>18</v>
      </c>
      <c r="V1" s="60" t="s">
        <v>18</v>
      </c>
      <c r="W1" s="60" t="s">
        <v>18</v>
      </c>
      <c r="X1" s="60" t="s">
        <v>18</v>
      </c>
      <c r="Y1" s="60" t="s">
        <v>18</v>
      </c>
      <c r="Z1" s="60" t="s">
        <v>18</v>
      </c>
      <c r="AA1" s="60" t="s">
        <v>18</v>
      </c>
    </row>
    <row r="2" spans="1:27" ht="34.5" customHeight="1" x14ac:dyDescent="0.25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41" t="s">
        <v>1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>
        <v>1</v>
      </c>
      <c r="K4" s="13">
        <f t="shared" ref="K4:K6" si="0">J4-(SUM(M4:AA4))</f>
        <v>1</v>
      </c>
      <c r="L4" s="14" t="str">
        <f t="shared" ref="L4:L6" si="1">IF(K4&lt;0,"ATENÇÃO","OK")</f>
        <v>OK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/>
      <c r="K5" s="13">
        <f t="shared" si="0"/>
        <v>0</v>
      </c>
      <c r="L5" s="14" t="str">
        <f t="shared" si="1"/>
        <v>OK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Q1:Q2"/>
    <mergeCell ref="A1:C1"/>
    <mergeCell ref="M1:M2"/>
    <mergeCell ref="N1:N2"/>
    <mergeCell ref="E1:I1"/>
    <mergeCell ref="J1:L1"/>
    <mergeCell ref="AA1:AA2"/>
    <mergeCell ref="A2:L2"/>
    <mergeCell ref="Z1:Z2"/>
    <mergeCell ref="X1:X2"/>
    <mergeCell ref="Y1:Y2"/>
    <mergeCell ref="S1:S2"/>
    <mergeCell ref="T1:T2"/>
    <mergeCell ref="U1:U2"/>
    <mergeCell ref="V1:V2"/>
    <mergeCell ref="W1:W2"/>
    <mergeCell ref="R1:R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"/>
  <sheetViews>
    <sheetView zoomScale="80" zoomScaleNormal="80" workbookViewId="0">
      <selection activeCell="B4" sqref="B4:E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1" t="s">
        <v>30</v>
      </c>
      <c r="B1" s="62"/>
      <c r="C1" s="63"/>
      <c r="D1" s="53"/>
      <c r="E1" s="61" t="s">
        <v>20</v>
      </c>
      <c r="F1" s="62"/>
      <c r="G1" s="62"/>
      <c r="H1" s="62"/>
      <c r="I1" s="63"/>
      <c r="J1" s="61" t="s">
        <v>31</v>
      </c>
      <c r="K1" s="62"/>
      <c r="L1" s="63"/>
      <c r="M1" s="60" t="s">
        <v>18</v>
      </c>
      <c r="N1" s="60" t="s">
        <v>18</v>
      </c>
      <c r="O1" s="60" t="s">
        <v>18</v>
      </c>
      <c r="P1" s="60" t="s">
        <v>18</v>
      </c>
      <c r="Q1" s="60" t="s">
        <v>18</v>
      </c>
      <c r="R1" s="60" t="s">
        <v>18</v>
      </c>
      <c r="S1" s="60" t="s">
        <v>18</v>
      </c>
      <c r="T1" s="60" t="s">
        <v>18</v>
      </c>
      <c r="U1" s="60" t="s">
        <v>18</v>
      </c>
      <c r="V1" s="60" t="s">
        <v>18</v>
      </c>
      <c r="W1" s="60" t="s">
        <v>18</v>
      </c>
      <c r="X1" s="60" t="s">
        <v>18</v>
      </c>
      <c r="Y1" s="60" t="s">
        <v>18</v>
      </c>
      <c r="Z1" s="60" t="s">
        <v>18</v>
      </c>
      <c r="AA1" s="60" t="s">
        <v>18</v>
      </c>
    </row>
    <row r="2" spans="1:27" ht="34.5" customHeight="1" x14ac:dyDescent="0.25">
      <c r="A2" s="64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41" t="s">
        <v>1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/>
      <c r="K4" s="13">
        <f t="shared" ref="K4:K6" si="0">J4-(SUM(M4:AA4))</f>
        <v>0</v>
      </c>
      <c r="L4" s="14" t="str">
        <f t="shared" ref="L4:L6" si="1">IF(K4&lt;0,"ATENÇÃO","OK")</f>
        <v>OK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>
        <v>2</v>
      </c>
      <c r="K5" s="13">
        <f t="shared" si="0"/>
        <v>2</v>
      </c>
      <c r="L5" s="14" t="str">
        <f t="shared" si="1"/>
        <v>OK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R1:R2"/>
    <mergeCell ref="AA1:AA2"/>
    <mergeCell ref="S1:S2"/>
    <mergeCell ref="T1:T2"/>
    <mergeCell ref="U1:U2"/>
    <mergeCell ref="X1:X2"/>
    <mergeCell ref="V1:V2"/>
    <mergeCell ref="W1:W2"/>
    <mergeCell ref="Y1:Y2"/>
    <mergeCell ref="Z1:Z2"/>
    <mergeCell ref="P1:P2"/>
    <mergeCell ref="Q1:Q2"/>
    <mergeCell ref="N1:N2"/>
    <mergeCell ref="O1:O2"/>
    <mergeCell ref="A1:C1"/>
    <mergeCell ref="E1:I1"/>
    <mergeCell ref="J1:L1"/>
    <mergeCell ref="M1:M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"/>
  <sheetViews>
    <sheetView zoomScale="80" zoomScaleNormal="80" workbookViewId="0">
      <selection activeCell="K24" sqref="K2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1" t="s">
        <v>30</v>
      </c>
      <c r="B1" s="62"/>
      <c r="C1" s="63"/>
      <c r="D1" s="53"/>
      <c r="E1" s="61" t="s">
        <v>20</v>
      </c>
      <c r="F1" s="62"/>
      <c r="G1" s="62"/>
      <c r="H1" s="62"/>
      <c r="I1" s="63"/>
      <c r="J1" s="61" t="s">
        <v>31</v>
      </c>
      <c r="K1" s="62"/>
      <c r="L1" s="63"/>
      <c r="M1" s="70" t="s">
        <v>50</v>
      </c>
      <c r="N1" s="70" t="s">
        <v>51</v>
      </c>
      <c r="O1" s="60" t="s">
        <v>18</v>
      </c>
      <c r="P1" s="60" t="s">
        <v>18</v>
      </c>
      <c r="Q1" s="60" t="s">
        <v>18</v>
      </c>
      <c r="R1" s="60" t="s">
        <v>18</v>
      </c>
      <c r="S1" s="60" t="s">
        <v>18</v>
      </c>
      <c r="T1" s="60" t="s">
        <v>18</v>
      </c>
      <c r="U1" s="60" t="s">
        <v>18</v>
      </c>
      <c r="V1" s="60" t="s">
        <v>18</v>
      </c>
      <c r="W1" s="60" t="s">
        <v>18</v>
      </c>
      <c r="X1" s="60" t="s">
        <v>18</v>
      </c>
      <c r="Y1" s="60" t="s">
        <v>18</v>
      </c>
      <c r="Z1" s="60" t="s">
        <v>18</v>
      </c>
      <c r="AA1" s="60" t="s">
        <v>18</v>
      </c>
    </row>
    <row r="2" spans="1:27" ht="34.5" customHeight="1" x14ac:dyDescent="0.25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71"/>
      <c r="N2" s="71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72">
        <v>44883</v>
      </c>
      <c r="N3" s="72">
        <v>44883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/>
      <c r="K4" s="13">
        <f t="shared" ref="K4:K6" si="0">J4-(SUM(M4:AA4))</f>
        <v>0</v>
      </c>
      <c r="L4" s="14" t="str">
        <f t="shared" ref="L4:L6" si="1">IF(K4&lt;0,"ATENÇÃO","OK")</f>
        <v>OK</v>
      </c>
      <c r="M4" s="73"/>
      <c r="N4" s="73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>
        <v>4</v>
      </c>
      <c r="K5" s="13">
        <f t="shared" si="0"/>
        <v>0</v>
      </c>
      <c r="L5" s="14" t="str">
        <f t="shared" si="1"/>
        <v>OK</v>
      </c>
      <c r="M5" s="74">
        <v>4</v>
      </c>
      <c r="N5" s="73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>
        <v>1</v>
      </c>
      <c r="K6" s="13">
        <f t="shared" si="0"/>
        <v>0</v>
      </c>
      <c r="L6" s="14" t="str">
        <f t="shared" si="1"/>
        <v>OK</v>
      </c>
      <c r="M6" s="73"/>
      <c r="N6" s="74">
        <v>1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X1:X2"/>
    <mergeCell ref="Y1:Y2"/>
    <mergeCell ref="Z1:Z2"/>
    <mergeCell ref="AA1:AA2"/>
    <mergeCell ref="W1:W2"/>
    <mergeCell ref="A1:C1"/>
    <mergeCell ref="E1:I1"/>
    <mergeCell ref="J1:L1"/>
    <mergeCell ref="M1:M2"/>
    <mergeCell ref="A2:L2"/>
    <mergeCell ref="V1:V2"/>
    <mergeCell ref="U1:U2"/>
    <mergeCell ref="T1:T2"/>
    <mergeCell ref="R1:R2"/>
    <mergeCell ref="P1:P2"/>
    <mergeCell ref="Q1:Q2"/>
    <mergeCell ref="S1:S2"/>
    <mergeCell ref="O1:O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"/>
  <sheetViews>
    <sheetView zoomScale="80" zoomScaleNormal="80" workbookViewId="0">
      <selection activeCell="M24" sqref="M2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1" t="s">
        <v>30</v>
      </c>
      <c r="B1" s="62"/>
      <c r="C1" s="63"/>
      <c r="D1" s="53"/>
      <c r="E1" s="61" t="s">
        <v>20</v>
      </c>
      <c r="F1" s="62"/>
      <c r="G1" s="62"/>
      <c r="H1" s="62"/>
      <c r="I1" s="63"/>
      <c r="J1" s="61" t="s">
        <v>31</v>
      </c>
      <c r="K1" s="62"/>
      <c r="L1" s="63"/>
      <c r="M1" s="70" t="s">
        <v>52</v>
      </c>
      <c r="N1" s="60" t="s">
        <v>18</v>
      </c>
      <c r="O1" s="60" t="s">
        <v>18</v>
      </c>
      <c r="P1" s="60" t="s">
        <v>18</v>
      </c>
      <c r="Q1" s="60" t="s">
        <v>18</v>
      </c>
      <c r="R1" s="60" t="s">
        <v>18</v>
      </c>
      <c r="S1" s="60" t="s">
        <v>18</v>
      </c>
      <c r="T1" s="60" t="s">
        <v>18</v>
      </c>
      <c r="U1" s="60" t="s">
        <v>18</v>
      </c>
      <c r="V1" s="60" t="s">
        <v>18</v>
      </c>
      <c r="W1" s="60" t="s">
        <v>18</v>
      </c>
      <c r="X1" s="60" t="s">
        <v>18</v>
      </c>
      <c r="Y1" s="60" t="s">
        <v>18</v>
      </c>
      <c r="Z1" s="60" t="s">
        <v>18</v>
      </c>
      <c r="AA1" s="60" t="s">
        <v>18</v>
      </c>
    </row>
    <row r="2" spans="1:27" ht="34.5" customHeight="1" x14ac:dyDescent="0.25">
      <c r="A2" s="64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71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72">
        <v>44885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>
        <v>1</v>
      </c>
      <c r="K4" s="13">
        <f t="shared" ref="K4:K6" si="0">J4-(SUM(M4:AA4))</f>
        <v>0</v>
      </c>
      <c r="L4" s="14" t="str">
        <f t="shared" ref="L4:L6" si="1">IF(K4&lt;0,"ATENÇÃO","OK")</f>
        <v>OK</v>
      </c>
      <c r="M4" s="73">
        <v>1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/>
      <c r="K5" s="13">
        <f t="shared" si="0"/>
        <v>0</v>
      </c>
      <c r="L5" s="14" t="str">
        <f t="shared" si="1"/>
        <v>OK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A1:C1"/>
    <mergeCell ref="E1:I1"/>
    <mergeCell ref="J1:L1"/>
    <mergeCell ref="M1:M2"/>
    <mergeCell ref="W1:W2"/>
    <mergeCell ref="U1:U2"/>
    <mergeCell ref="V1:V2"/>
    <mergeCell ref="P1:P2"/>
    <mergeCell ref="O1:O2"/>
    <mergeCell ref="A2:L2"/>
    <mergeCell ref="AA1:AA2"/>
    <mergeCell ref="N1:N2"/>
    <mergeCell ref="Z1:Z2"/>
    <mergeCell ref="R1:R2"/>
    <mergeCell ref="X1:X2"/>
    <mergeCell ref="Q1:Q2"/>
    <mergeCell ref="Y1:Y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"/>
  <sheetViews>
    <sheetView zoomScale="80" zoomScaleNormal="80" workbookViewId="0">
      <selection activeCell="E4" sqref="B4:E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1" t="s">
        <v>30</v>
      </c>
      <c r="B1" s="62"/>
      <c r="C1" s="63"/>
      <c r="D1" s="53"/>
      <c r="E1" s="61" t="s">
        <v>20</v>
      </c>
      <c r="F1" s="62"/>
      <c r="G1" s="62"/>
      <c r="H1" s="62"/>
      <c r="I1" s="63"/>
      <c r="J1" s="61" t="s">
        <v>31</v>
      </c>
      <c r="K1" s="62"/>
      <c r="L1" s="63"/>
      <c r="M1" s="60" t="s">
        <v>18</v>
      </c>
      <c r="N1" s="60" t="s">
        <v>18</v>
      </c>
      <c r="O1" s="60" t="s">
        <v>18</v>
      </c>
      <c r="P1" s="60" t="s">
        <v>18</v>
      </c>
      <c r="Q1" s="60" t="s">
        <v>18</v>
      </c>
      <c r="R1" s="60" t="s">
        <v>18</v>
      </c>
      <c r="S1" s="60" t="s">
        <v>18</v>
      </c>
      <c r="T1" s="60" t="s">
        <v>18</v>
      </c>
      <c r="U1" s="60" t="s">
        <v>18</v>
      </c>
      <c r="V1" s="60" t="s">
        <v>18</v>
      </c>
      <c r="W1" s="60" t="s">
        <v>18</v>
      </c>
      <c r="X1" s="60" t="s">
        <v>18</v>
      </c>
      <c r="Y1" s="60" t="s">
        <v>18</v>
      </c>
      <c r="Z1" s="60" t="s">
        <v>18</v>
      </c>
      <c r="AA1" s="60" t="s">
        <v>18</v>
      </c>
    </row>
    <row r="2" spans="1:27" ht="34.5" customHeight="1" x14ac:dyDescent="0.25">
      <c r="A2" s="64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41" t="s">
        <v>1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/>
      <c r="K4" s="13">
        <f t="shared" ref="K4:K6" si="0">J4-(SUM(M4:AA4))</f>
        <v>0</v>
      </c>
      <c r="L4" s="14" t="str">
        <f t="shared" ref="L4:L6" si="1">IF(K4&lt;0,"ATENÇÃO","OK")</f>
        <v>OK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>
        <v>14</v>
      </c>
      <c r="K5" s="13">
        <f t="shared" si="0"/>
        <v>14</v>
      </c>
      <c r="L5" s="14" t="str">
        <f t="shared" si="1"/>
        <v>OK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A1:C1"/>
    <mergeCell ref="E1:I1"/>
    <mergeCell ref="J1:L1"/>
    <mergeCell ref="M1:M2"/>
    <mergeCell ref="A2:L2"/>
    <mergeCell ref="U1:U2"/>
    <mergeCell ref="O1:O2"/>
    <mergeCell ref="S1:S2"/>
    <mergeCell ref="P1:P2"/>
    <mergeCell ref="N1:N2"/>
    <mergeCell ref="Q1:Q2"/>
    <mergeCell ref="R1:R2"/>
    <mergeCell ref="T1:T2"/>
    <mergeCell ref="AA1:AA2"/>
    <mergeCell ref="W1:W2"/>
    <mergeCell ref="Y1:Y2"/>
    <mergeCell ref="V1:V2"/>
    <mergeCell ref="Z1:Z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32"/>
  <sheetViews>
    <sheetView tabSelected="1" zoomScale="80" zoomScaleNormal="80" workbookViewId="0">
      <selection activeCell="U19" sqref="U19"/>
    </sheetView>
  </sheetViews>
  <sheetFormatPr defaultColWidth="9.7109375" defaultRowHeight="15" x14ac:dyDescent="0.25"/>
  <cols>
    <col min="1" max="1" width="7.7109375" style="1" customWidth="1"/>
    <col min="2" max="2" width="11.85546875" style="1" customWidth="1"/>
    <col min="3" max="3" width="18" style="2" customWidth="1"/>
    <col min="4" max="4" width="42.85546875" style="2" customWidth="1"/>
    <col min="5" max="5" width="8.5703125" style="1" customWidth="1"/>
    <col min="6" max="6" width="24" style="15" customWidth="1"/>
    <col min="7" max="7" width="15.7109375" style="1" customWidth="1"/>
    <col min="8" max="8" width="10.85546875" style="1" customWidth="1"/>
    <col min="9" max="9" width="11.5703125" style="1" bestFit="1" customWidth="1"/>
    <col min="10" max="10" width="11.5703125" style="1" customWidth="1"/>
    <col min="11" max="11" width="14" style="1" customWidth="1"/>
    <col min="12" max="12" width="12.7109375" style="1" bestFit="1" customWidth="1"/>
    <col min="13" max="13" width="18" style="16" customWidth="1"/>
    <col min="14" max="14" width="17.7109375" style="4" bestFit="1" customWidth="1"/>
    <col min="15" max="15" width="18" style="36" customWidth="1"/>
    <col min="16" max="16384" width="9.7109375" style="2"/>
  </cols>
  <sheetData>
    <row r="1" spans="1:15" ht="33" customHeight="1" x14ac:dyDescent="0.25">
      <c r="A1" s="66" t="str">
        <f>CCT!A1</f>
        <v>PROCESSO: PE 1302/2022/UDESC</v>
      </c>
      <c r="B1" s="66"/>
      <c r="C1" s="66"/>
      <c r="D1" s="66"/>
      <c r="E1" s="66"/>
      <c r="F1" s="67"/>
      <c r="G1" s="65" t="str">
        <f>CCT!E1</f>
        <v>OBJETO: EQUIPAMENTOS DE INFORMÁTICA</v>
      </c>
      <c r="H1" s="66"/>
      <c r="I1" s="66"/>
      <c r="J1" s="67"/>
      <c r="K1" s="65" t="str">
        <f>CCT!J1</f>
        <v>VIGÊNCIA DA ATA: 18/11/2022 até 18/11/2023</v>
      </c>
      <c r="L1" s="66"/>
      <c r="M1" s="66"/>
      <c r="N1" s="66"/>
      <c r="O1" s="66"/>
    </row>
    <row r="2" spans="1:15" ht="45" customHeight="1" x14ac:dyDescent="0.25">
      <c r="A2" s="23" t="s">
        <v>4</v>
      </c>
      <c r="B2" s="23" t="s">
        <v>3</v>
      </c>
      <c r="C2" s="23" t="s">
        <v>16</v>
      </c>
      <c r="D2" s="23" t="s">
        <v>13</v>
      </c>
      <c r="E2" s="23" t="s">
        <v>21</v>
      </c>
      <c r="F2" s="24" t="s">
        <v>22</v>
      </c>
      <c r="G2" s="24" t="s">
        <v>14</v>
      </c>
      <c r="H2" s="24" t="s">
        <v>15</v>
      </c>
      <c r="I2" s="24" t="s">
        <v>25</v>
      </c>
      <c r="J2" s="25" t="s">
        <v>17</v>
      </c>
      <c r="K2" s="27" t="s">
        <v>5</v>
      </c>
      <c r="L2" s="28" t="s">
        <v>6</v>
      </c>
      <c r="M2" s="31" t="s">
        <v>7</v>
      </c>
      <c r="N2" s="29" t="s">
        <v>8</v>
      </c>
      <c r="O2" s="55" t="s">
        <v>9</v>
      </c>
    </row>
    <row r="3" spans="1:15" s="6" customFormat="1" ht="39.75" customHeight="1" x14ac:dyDescent="0.25">
      <c r="A3" s="44">
        <v>3</v>
      </c>
      <c r="B3" s="57">
        <v>1</v>
      </c>
      <c r="C3" s="46" t="s">
        <v>47</v>
      </c>
      <c r="D3" s="46" t="s">
        <v>32</v>
      </c>
      <c r="E3" s="46" t="s">
        <v>48</v>
      </c>
      <c r="F3" s="46" t="s">
        <v>49</v>
      </c>
      <c r="G3" s="49" t="s">
        <v>24</v>
      </c>
      <c r="H3" s="49" t="s">
        <v>33</v>
      </c>
      <c r="I3" s="49" t="s">
        <v>26</v>
      </c>
      <c r="J3" s="51">
        <v>17479</v>
      </c>
      <c r="K3" s="59">
        <f>SUM(CCT!J4+'CCT - Projeto 32'!J4+CERES!J4+'CEO - Projeto 52'!J4+'CEPLAN - Projeto 54'!J4)</f>
        <v>2</v>
      </c>
      <c r="L3" s="8">
        <f>SUM(CCT!M4:AA4,'CCT - Projeto 32'!M4:AA4,CERES!M4:AA4,'CEO - Projeto 52'!M4:AA4,'CEPLAN - Projeto 54'!M4:AA4)</f>
        <v>1</v>
      </c>
      <c r="M3" s="32">
        <f t="shared" ref="M3:M5" si="0">K3-L3</f>
        <v>1</v>
      </c>
      <c r="N3" s="9">
        <f t="shared" ref="N3:N5" si="1">K3*J3</f>
        <v>34958</v>
      </c>
      <c r="O3" s="56">
        <f t="shared" ref="O3:O5" si="2">J3*L3</f>
        <v>17479</v>
      </c>
    </row>
    <row r="4" spans="1:15" s="6" customFormat="1" ht="44.25" customHeight="1" x14ac:dyDescent="0.25">
      <c r="A4" s="45">
        <v>4</v>
      </c>
      <c r="B4" s="48">
        <v>2</v>
      </c>
      <c r="C4" s="47" t="s">
        <v>34</v>
      </c>
      <c r="D4" s="47" t="s">
        <v>35</v>
      </c>
      <c r="E4" s="47" t="s">
        <v>23</v>
      </c>
      <c r="F4" s="47" t="s">
        <v>36</v>
      </c>
      <c r="G4" s="50" t="s">
        <v>24</v>
      </c>
      <c r="H4" s="50" t="s">
        <v>37</v>
      </c>
      <c r="I4" s="50" t="s">
        <v>26</v>
      </c>
      <c r="J4" s="52">
        <v>15200</v>
      </c>
      <c r="K4" s="50">
        <f>SUM(CCT!J5+'CCT - Projeto 32'!J5+CERES!J5+'CEO - Projeto 52'!J5+'CEPLAN - Projeto 54'!J5)</f>
        <v>20</v>
      </c>
      <c r="L4" s="8">
        <f>SUM(CCT!M5:AA5,'CCT - Projeto 32'!M5:AA5,CERES!M5:AA5,'CEO - Projeto 52'!M5:AA5,'CEPLAN - Projeto 54'!M5:AA5)</f>
        <v>4</v>
      </c>
      <c r="M4" s="32">
        <f t="shared" si="0"/>
        <v>16</v>
      </c>
      <c r="N4" s="9">
        <f t="shared" si="1"/>
        <v>304000</v>
      </c>
      <c r="O4" s="56">
        <f t="shared" si="2"/>
        <v>60800</v>
      </c>
    </row>
    <row r="5" spans="1:15" s="6" customFormat="1" ht="49.5" customHeight="1" x14ac:dyDescent="0.25">
      <c r="A5" s="44">
        <v>5</v>
      </c>
      <c r="B5" s="58">
        <v>3</v>
      </c>
      <c r="C5" s="46" t="s">
        <v>38</v>
      </c>
      <c r="D5" s="54" t="s">
        <v>39</v>
      </c>
      <c r="E5" s="54" t="s">
        <v>40</v>
      </c>
      <c r="F5" s="54" t="s">
        <v>41</v>
      </c>
      <c r="G5" s="49" t="s">
        <v>42</v>
      </c>
      <c r="H5" s="49" t="s">
        <v>43</v>
      </c>
      <c r="I5" s="49" t="s">
        <v>27</v>
      </c>
      <c r="J5" s="51">
        <v>24550</v>
      </c>
      <c r="K5" s="59">
        <f>SUM(CCT!J6+'CCT - Projeto 32'!J6+CERES!J6+'CEO - Projeto 52'!J6+'CEPLAN - Projeto 54'!J6)</f>
        <v>1</v>
      </c>
      <c r="L5" s="8">
        <f>SUM(CCT!M6:AA6,'CCT - Projeto 32'!M6:AA6,CERES!M6:AA6,'CEO - Projeto 52'!M6:AA6,'CEPLAN - Projeto 54'!M6:AA6)</f>
        <v>1</v>
      </c>
      <c r="M5" s="32">
        <f t="shared" si="0"/>
        <v>0</v>
      </c>
      <c r="N5" s="9">
        <f t="shared" si="1"/>
        <v>24550</v>
      </c>
      <c r="O5" s="56">
        <f t="shared" si="2"/>
        <v>24550</v>
      </c>
    </row>
    <row r="6" spans="1:15" s="6" customFormat="1" ht="15" customHeight="1" x14ac:dyDescent="0.25">
      <c r="C6" s="1"/>
      <c r="D6" s="15"/>
      <c r="E6" s="1"/>
      <c r="F6" s="1"/>
      <c r="G6" s="1"/>
      <c r="H6" s="1"/>
      <c r="I6" s="38" t="e">
        <f>SUM(#REF!)</f>
        <v>#REF!</v>
      </c>
      <c r="J6" s="38"/>
      <c r="K6" s="39"/>
      <c r="M6" s="37">
        <f>SUM(M3:M5)</f>
        <v>17</v>
      </c>
      <c r="N6" s="30">
        <f>SUM(N3:N5)</f>
        <v>363508</v>
      </c>
      <c r="O6" s="30">
        <f>SUM(O3:O5)</f>
        <v>102829</v>
      </c>
    </row>
    <row r="7" spans="1:15" s="6" customFormat="1" x14ac:dyDescent="0.25">
      <c r="A7" s="1"/>
      <c r="B7" s="1"/>
      <c r="E7" s="1"/>
      <c r="F7" s="15"/>
      <c r="G7" s="1"/>
      <c r="H7" s="1"/>
      <c r="I7" s="1"/>
      <c r="J7" s="1"/>
      <c r="K7" s="1"/>
      <c r="L7" s="1"/>
    </row>
    <row r="8" spans="1:15" s="6" customFormat="1" x14ac:dyDescent="0.25">
      <c r="A8" s="1"/>
      <c r="B8" s="1"/>
      <c r="E8" s="1"/>
      <c r="F8" s="15"/>
      <c r="G8" s="1"/>
      <c r="H8" s="1"/>
      <c r="I8" s="1"/>
      <c r="J8" s="1"/>
      <c r="K8" s="1"/>
      <c r="L8" s="1"/>
      <c r="M8" s="16"/>
      <c r="N8" s="7"/>
      <c r="O8" s="33"/>
    </row>
    <row r="9" spans="1:15" s="6" customFormat="1" x14ac:dyDescent="0.25">
      <c r="A9" s="1"/>
      <c r="B9" s="1"/>
      <c r="E9" s="1"/>
      <c r="F9" s="15"/>
      <c r="G9" s="1"/>
      <c r="H9" s="1"/>
      <c r="I9" s="1"/>
      <c r="J9" s="1"/>
      <c r="K9" s="1"/>
      <c r="L9" s="1"/>
      <c r="M9" s="16"/>
      <c r="N9" s="7"/>
      <c r="O9" s="33"/>
    </row>
    <row r="10" spans="1:15" s="6" customFormat="1" x14ac:dyDescent="0.25">
      <c r="A10" s="1"/>
      <c r="B10" s="1"/>
      <c r="E10" s="1"/>
      <c r="F10" s="15"/>
      <c r="G10" s="1"/>
      <c r="H10" s="1"/>
      <c r="I10" s="1"/>
      <c r="J10" s="1"/>
      <c r="K10" s="1"/>
      <c r="L10" s="1"/>
      <c r="M10" s="16"/>
      <c r="N10" s="7"/>
      <c r="O10" s="33"/>
    </row>
    <row r="11" spans="1:15" s="6" customFormat="1" x14ac:dyDescent="0.25">
      <c r="A11" s="1"/>
      <c r="B11" s="1"/>
      <c r="E11" s="1"/>
      <c r="F11" s="15"/>
      <c r="G11" s="1"/>
      <c r="H11" s="1"/>
      <c r="I11" s="1"/>
      <c r="J11" s="1"/>
      <c r="K11" s="1"/>
      <c r="L11" s="1"/>
      <c r="M11" s="16"/>
      <c r="N11" s="7"/>
      <c r="O11" s="33"/>
    </row>
    <row r="12" spans="1:15" s="6" customFormat="1" x14ac:dyDescent="0.25">
      <c r="A12" s="1"/>
      <c r="B12" s="1"/>
      <c r="E12" s="1"/>
      <c r="F12" s="15"/>
      <c r="G12" s="1"/>
      <c r="H12" s="1"/>
      <c r="I12" s="1"/>
      <c r="J12" s="1"/>
      <c r="K12" s="1"/>
      <c r="L12" s="1"/>
      <c r="M12" s="16"/>
      <c r="N12" s="7"/>
      <c r="O12" s="33"/>
    </row>
    <row r="13" spans="1:15" s="6" customFormat="1" x14ac:dyDescent="0.25">
      <c r="A13" s="1"/>
      <c r="B13" s="1"/>
      <c r="E13" s="1"/>
      <c r="F13" s="15"/>
      <c r="G13" s="1"/>
      <c r="H13" s="1"/>
      <c r="I13" s="1"/>
      <c r="J13" s="1"/>
      <c r="K13" s="1"/>
      <c r="L13" s="1"/>
      <c r="M13" s="16"/>
      <c r="N13" s="7"/>
      <c r="O13" s="33"/>
    </row>
    <row r="14" spans="1:15" s="6" customFormat="1" x14ac:dyDescent="0.25">
      <c r="A14" s="1"/>
      <c r="B14" s="1"/>
      <c r="E14" s="1"/>
      <c r="F14" s="15"/>
      <c r="G14" s="1"/>
      <c r="H14" s="1"/>
      <c r="I14" s="1"/>
      <c r="J14" s="1"/>
      <c r="K14" s="1"/>
      <c r="L14" s="1"/>
      <c r="M14" s="16"/>
      <c r="N14" s="7"/>
      <c r="O14" s="33"/>
    </row>
    <row r="15" spans="1:15" s="6" customFormat="1" x14ac:dyDescent="0.25">
      <c r="A15" s="1"/>
      <c r="B15" s="1"/>
      <c r="E15" s="1"/>
      <c r="F15" s="15"/>
      <c r="G15" s="1"/>
      <c r="H15" s="1"/>
      <c r="I15" s="1"/>
      <c r="J15" s="1"/>
      <c r="K15" s="1"/>
      <c r="L15" s="1"/>
      <c r="M15" s="16"/>
      <c r="N15" s="7"/>
      <c r="O15" s="33"/>
    </row>
    <row r="16" spans="1:15" s="6" customFormat="1" ht="15.75" customHeight="1" x14ac:dyDescent="0.25">
      <c r="A16" s="1"/>
      <c r="B16" s="1"/>
      <c r="E16" s="1"/>
      <c r="F16" s="15"/>
      <c r="G16" s="1"/>
      <c r="H16" s="1"/>
      <c r="I16" s="1"/>
      <c r="J16" s="1"/>
      <c r="K16" s="1"/>
      <c r="L16" s="1"/>
      <c r="M16" s="76" t="str">
        <f>A1</f>
        <v>PROCESSO: PE 1302/2022/UDESC</v>
      </c>
      <c r="N16" s="76"/>
      <c r="O16" s="76"/>
    </row>
    <row r="17" spans="1:15" s="6" customFormat="1" ht="15.75" customHeight="1" x14ac:dyDescent="0.25">
      <c r="A17" s="1"/>
      <c r="B17" s="1"/>
      <c r="E17" s="1"/>
      <c r="F17" s="15"/>
      <c r="G17" s="1"/>
      <c r="H17" s="1"/>
      <c r="I17" s="1"/>
      <c r="J17" s="1"/>
      <c r="K17" s="1"/>
      <c r="L17" s="1"/>
      <c r="M17" s="76" t="str">
        <f>G1</f>
        <v>OBJETO: EQUIPAMENTOS DE INFORMÁTICA</v>
      </c>
      <c r="N17" s="76"/>
      <c r="O17" s="76"/>
    </row>
    <row r="18" spans="1:15" s="6" customFormat="1" ht="15.75" customHeight="1" x14ac:dyDescent="0.25">
      <c r="A18" s="1"/>
      <c r="B18" s="1"/>
      <c r="E18" s="1"/>
      <c r="F18" s="15"/>
      <c r="G18" s="1"/>
      <c r="H18" s="1"/>
      <c r="I18" s="1"/>
      <c r="J18" s="1"/>
      <c r="K18" s="1"/>
      <c r="L18" s="1"/>
      <c r="M18" s="76" t="str">
        <f>K1</f>
        <v>VIGÊNCIA DA ATA: 18/11/2022 até 18/11/2023</v>
      </c>
      <c r="N18" s="76"/>
      <c r="O18" s="76"/>
    </row>
    <row r="19" spans="1:15" s="6" customFormat="1" ht="15.75" x14ac:dyDescent="0.25">
      <c r="A19" s="1"/>
      <c r="B19" s="1"/>
      <c r="E19" s="1"/>
      <c r="F19" s="15"/>
      <c r="G19" s="1"/>
      <c r="H19" s="1"/>
      <c r="I19" s="1"/>
      <c r="J19" s="1"/>
      <c r="K19" s="1"/>
      <c r="L19" s="1"/>
      <c r="M19" s="17" t="s">
        <v>19</v>
      </c>
      <c r="N19" s="18"/>
      <c r="O19" s="34">
        <f>N6</f>
        <v>363508</v>
      </c>
    </row>
    <row r="20" spans="1:15" s="6" customFormat="1" ht="15.75" x14ac:dyDescent="0.25">
      <c r="A20" s="1"/>
      <c r="B20" s="1"/>
      <c r="E20" s="1"/>
      <c r="F20" s="15"/>
      <c r="G20" s="1"/>
      <c r="H20" s="1"/>
      <c r="I20" s="1"/>
      <c r="J20" s="1"/>
      <c r="K20" s="1"/>
      <c r="L20" s="1"/>
      <c r="M20" s="19" t="s">
        <v>10</v>
      </c>
      <c r="N20" s="20"/>
      <c r="O20" s="35">
        <f>O6</f>
        <v>102829</v>
      </c>
    </row>
    <row r="21" spans="1:15" s="6" customFormat="1" ht="15.75" x14ac:dyDescent="0.25">
      <c r="A21" s="1"/>
      <c r="B21" s="1"/>
      <c r="E21" s="1"/>
      <c r="F21" s="15"/>
      <c r="G21" s="1"/>
      <c r="H21" s="1"/>
      <c r="I21" s="1"/>
      <c r="J21" s="1"/>
      <c r="K21" s="1"/>
      <c r="L21" s="1"/>
      <c r="M21" s="19" t="s">
        <v>11</v>
      </c>
      <c r="N21" s="20"/>
      <c r="O21" s="35"/>
    </row>
    <row r="22" spans="1:15" s="6" customFormat="1" ht="15.75" x14ac:dyDescent="0.25">
      <c r="A22" s="1"/>
      <c r="B22" s="1"/>
      <c r="E22" s="1"/>
      <c r="F22" s="15"/>
      <c r="G22" s="1"/>
      <c r="H22" s="1"/>
      <c r="I22" s="1"/>
      <c r="J22" s="1"/>
      <c r="K22" s="1"/>
      <c r="L22" s="1"/>
      <c r="M22" s="21" t="s">
        <v>12</v>
      </c>
      <c r="N22" s="22"/>
      <c r="O22" s="75">
        <f>O20/O19</f>
        <v>0.28287960650109489</v>
      </c>
    </row>
    <row r="23" spans="1:15" s="6" customFormat="1" ht="15.75" customHeight="1" x14ac:dyDescent="0.25">
      <c r="A23" s="1"/>
      <c r="B23" s="1"/>
      <c r="E23" s="1"/>
      <c r="F23" s="15"/>
      <c r="G23" s="1"/>
      <c r="H23" s="1"/>
      <c r="I23" s="1"/>
      <c r="J23" s="1"/>
      <c r="K23" s="1"/>
      <c r="L23" s="1"/>
      <c r="M23" s="68" t="s">
        <v>53</v>
      </c>
      <c r="N23" s="69"/>
      <c r="O23" s="69"/>
    </row>
    <row r="24" spans="1:15" s="6" customFormat="1" x14ac:dyDescent="0.25">
      <c r="A24" s="1"/>
      <c r="B24" s="1"/>
      <c r="E24" s="1"/>
      <c r="F24" s="15"/>
      <c r="G24" s="1"/>
      <c r="H24" s="1"/>
      <c r="I24" s="1"/>
      <c r="J24" s="1"/>
      <c r="K24" s="1"/>
      <c r="L24" s="1"/>
      <c r="M24" s="16"/>
      <c r="N24" s="7"/>
      <c r="O24" s="33"/>
    </row>
    <row r="25" spans="1:15" s="6" customFormat="1" x14ac:dyDescent="0.25">
      <c r="A25" s="1"/>
      <c r="B25" s="1"/>
      <c r="E25" s="1"/>
      <c r="F25" s="15"/>
      <c r="G25" s="1"/>
      <c r="H25" s="1"/>
      <c r="I25" s="1"/>
      <c r="J25" s="1"/>
      <c r="K25" s="1"/>
      <c r="L25" s="1"/>
      <c r="M25" s="16"/>
      <c r="N25" s="7"/>
      <c r="O25" s="33"/>
    </row>
    <row r="26" spans="1:15" s="6" customFormat="1" x14ac:dyDescent="0.25">
      <c r="A26" s="1"/>
      <c r="B26" s="1"/>
      <c r="E26" s="1"/>
      <c r="F26" s="15"/>
      <c r="G26" s="1"/>
      <c r="H26" s="1"/>
      <c r="I26" s="1"/>
      <c r="J26" s="1"/>
      <c r="K26" s="1"/>
      <c r="L26" s="1"/>
      <c r="M26" s="16"/>
      <c r="N26" s="7"/>
      <c r="O26" s="33"/>
    </row>
    <row r="27" spans="1:15" s="6" customFormat="1" x14ac:dyDescent="0.25">
      <c r="A27" s="1"/>
      <c r="B27" s="1"/>
      <c r="E27" s="1"/>
      <c r="F27" s="15"/>
      <c r="G27" s="1"/>
      <c r="H27" s="1"/>
      <c r="I27" s="1"/>
      <c r="J27" s="1"/>
      <c r="K27" s="1"/>
      <c r="L27" s="1"/>
      <c r="M27" s="16"/>
      <c r="N27" s="7"/>
      <c r="O27" s="33"/>
    </row>
    <row r="28" spans="1:15" s="6" customFormat="1" x14ac:dyDescent="0.25">
      <c r="A28" s="1"/>
      <c r="B28" s="1"/>
      <c r="E28" s="1"/>
      <c r="F28" s="15"/>
      <c r="G28" s="1"/>
      <c r="H28" s="1"/>
      <c r="I28" s="1"/>
      <c r="J28" s="1"/>
      <c r="K28" s="1"/>
      <c r="L28" s="1"/>
      <c r="M28" s="16"/>
      <c r="N28" s="7"/>
      <c r="O28" s="33"/>
    </row>
    <row r="29" spans="1:15" s="6" customFormat="1" x14ac:dyDescent="0.25">
      <c r="A29" s="1"/>
      <c r="B29" s="1"/>
      <c r="E29" s="1"/>
      <c r="F29" s="15"/>
      <c r="G29" s="1"/>
      <c r="H29" s="1"/>
      <c r="I29" s="1"/>
      <c r="J29" s="1"/>
      <c r="K29" s="1"/>
      <c r="L29" s="1"/>
      <c r="M29" s="16"/>
      <c r="N29" s="7"/>
      <c r="O29" s="33"/>
    </row>
    <row r="30" spans="1:15" s="6" customFormat="1" x14ac:dyDescent="0.25">
      <c r="A30" s="1"/>
      <c r="B30" s="1"/>
      <c r="E30" s="1"/>
      <c r="F30" s="15"/>
      <c r="G30" s="1"/>
      <c r="H30" s="1"/>
      <c r="I30" s="1"/>
      <c r="J30" s="1"/>
      <c r="K30" s="1"/>
      <c r="L30" s="1"/>
      <c r="M30" s="16"/>
      <c r="N30" s="7"/>
      <c r="O30" s="33"/>
    </row>
    <row r="31" spans="1:15" s="6" customFormat="1" x14ac:dyDescent="0.25">
      <c r="A31" s="1"/>
      <c r="B31" s="1"/>
      <c r="E31" s="1"/>
      <c r="F31" s="15"/>
      <c r="G31" s="1"/>
      <c r="H31" s="1"/>
      <c r="I31" s="1"/>
      <c r="J31" s="1"/>
      <c r="K31" s="1"/>
      <c r="L31" s="1"/>
      <c r="M31" s="16"/>
      <c r="N31" s="7"/>
      <c r="O31" s="33"/>
    </row>
    <row r="32" spans="1:15" s="6" customFormat="1" x14ac:dyDescent="0.25">
      <c r="A32" s="1"/>
      <c r="B32" s="1"/>
      <c r="E32" s="1"/>
      <c r="F32" s="15"/>
      <c r="G32" s="1"/>
      <c r="H32" s="1"/>
      <c r="I32" s="1"/>
      <c r="J32" s="1"/>
      <c r="K32" s="1"/>
      <c r="L32" s="1"/>
      <c r="M32" s="16"/>
      <c r="N32" s="7"/>
      <c r="O32" s="33"/>
    </row>
    <row r="33" spans="1:15" s="6" customFormat="1" x14ac:dyDescent="0.25">
      <c r="A33" s="1"/>
      <c r="B33" s="1"/>
      <c r="E33" s="1"/>
      <c r="F33" s="15"/>
      <c r="G33" s="1"/>
      <c r="H33" s="1"/>
      <c r="I33" s="1"/>
      <c r="J33" s="1"/>
      <c r="K33" s="1"/>
      <c r="L33" s="1"/>
      <c r="M33" s="16"/>
      <c r="N33" s="7"/>
      <c r="O33" s="33"/>
    </row>
    <row r="34" spans="1:15" s="6" customFormat="1" x14ac:dyDescent="0.25">
      <c r="A34" s="1"/>
      <c r="B34" s="1"/>
      <c r="E34" s="1"/>
      <c r="F34" s="15"/>
      <c r="G34" s="1"/>
      <c r="H34" s="1"/>
      <c r="I34" s="1"/>
      <c r="J34" s="1"/>
      <c r="K34" s="1"/>
      <c r="L34" s="1"/>
      <c r="M34" s="16"/>
      <c r="N34" s="7"/>
      <c r="O34" s="33"/>
    </row>
    <row r="35" spans="1:15" s="6" customFormat="1" x14ac:dyDescent="0.25">
      <c r="A35" s="1"/>
      <c r="B35" s="1"/>
      <c r="E35" s="1"/>
      <c r="F35" s="15"/>
      <c r="G35" s="1"/>
      <c r="H35" s="1"/>
      <c r="I35" s="1"/>
      <c r="J35" s="1"/>
      <c r="K35" s="1"/>
      <c r="L35" s="1"/>
      <c r="M35" s="16"/>
      <c r="N35" s="7"/>
      <c r="O35" s="33"/>
    </row>
    <row r="36" spans="1:15" s="6" customFormat="1" x14ac:dyDescent="0.25">
      <c r="A36" s="1"/>
      <c r="B36" s="1"/>
      <c r="E36" s="1"/>
      <c r="F36" s="15"/>
      <c r="G36" s="1"/>
      <c r="H36" s="1"/>
      <c r="I36" s="1"/>
      <c r="J36" s="1"/>
      <c r="K36" s="1"/>
      <c r="L36" s="1"/>
      <c r="M36" s="16"/>
      <c r="N36" s="7"/>
      <c r="O36" s="33"/>
    </row>
    <row r="37" spans="1:15" s="6" customFormat="1" x14ac:dyDescent="0.25">
      <c r="A37" s="1"/>
      <c r="B37" s="1"/>
      <c r="E37" s="1"/>
      <c r="F37" s="15"/>
      <c r="G37" s="1"/>
      <c r="H37" s="1"/>
      <c r="I37" s="1"/>
      <c r="J37" s="1"/>
      <c r="K37" s="1"/>
      <c r="L37" s="1"/>
      <c r="M37" s="16"/>
      <c r="N37" s="7"/>
      <c r="O37" s="33"/>
    </row>
    <row r="38" spans="1:15" s="6" customFormat="1" x14ac:dyDescent="0.25">
      <c r="A38" s="1"/>
      <c r="B38" s="1"/>
      <c r="E38" s="1"/>
      <c r="F38" s="15"/>
      <c r="G38" s="1"/>
      <c r="H38" s="1"/>
      <c r="I38" s="1"/>
      <c r="J38" s="1"/>
      <c r="K38" s="1"/>
      <c r="L38" s="1"/>
      <c r="M38" s="16"/>
      <c r="N38" s="7"/>
      <c r="O38" s="33"/>
    </row>
    <row r="39" spans="1:15" s="6" customFormat="1" x14ac:dyDescent="0.25">
      <c r="A39" s="1"/>
      <c r="B39" s="1"/>
      <c r="E39" s="1"/>
      <c r="F39" s="15"/>
      <c r="G39" s="1"/>
      <c r="H39" s="1"/>
      <c r="I39" s="1"/>
      <c r="J39" s="1"/>
      <c r="K39" s="1"/>
      <c r="L39" s="1"/>
      <c r="M39" s="16"/>
      <c r="N39" s="7"/>
      <c r="O39" s="33"/>
    </row>
    <row r="40" spans="1:15" s="6" customFormat="1" x14ac:dyDescent="0.25">
      <c r="A40" s="1"/>
      <c r="B40" s="1"/>
      <c r="E40" s="1"/>
      <c r="F40" s="15"/>
      <c r="G40" s="1"/>
      <c r="H40" s="1"/>
      <c r="I40" s="1"/>
      <c r="J40" s="1"/>
      <c r="K40" s="1"/>
      <c r="L40" s="1"/>
      <c r="M40" s="16"/>
      <c r="N40" s="7"/>
      <c r="O40" s="33"/>
    </row>
    <row r="41" spans="1:15" s="6" customFormat="1" x14ac:dyDescent="0.25">
      <c r="A41" s="1"/>
      <c r="B41" s="1"/>
      <c r="E41" s="1"/>
      <c r="F41" s="15"/>
      <c r="G41" s="1"/>
      <c r="H41" s="1"/>
      <c r="I41" s="1"/>
      <c r="J41" s="1"/>
      <c r="K41" s="1"/>
      <c r="L41" s="1"/>
      <c r="M41" s="16"/>
      <c r="N41" s="7"/>
      <c r="O41" s="33"/>
    </row>
    <row r="42" spans="1:15" s="6" customFormat="1" x14ac:dyDescent="0.25">
      <c r="A42" s="1"/>
      <c r="B42" s="1"/>
      <c r="E42" s="1"/>
      <c r="F42" s="15"/>
      <c r="G42" s="1"/>
      <c r="H42" s="1"/>
      <c r="I42" s="1"/>
      <c r="J42" s="1"/>
      <c r="K42" s="1"/>
      <c r="L42" s="1"/>
      <c r="M42" s="16"/>
      <c r="N42" s="7"/>
      <c r="O42" s="33"/>
    </row>
    <row r="43" spans="1:15" s="6" customFormat="1" x14ac:dyDescent="0.25">
      <c r="A43" s="1"/>
      <c r="B43" s="1"/>
      <c r="E43" s="1"/>
      <c r="F43" s="15"/>
      <c r="G43" s="1"/>
      <c r="H43" s="1"/>
      <c r="I43" s="1"/>
      <c r="J43" s="1"/>
      <c r="K43" s="1"/>
      <c r="L43" s="1"/>
      <c r="M43" s="16"/>
      <c r="N43" s="7"/>
      <c r="O43" s="33"/>
    </row>
    <row r="44" spans="1:15" s="6" customFormat="1" x14ac:dyDescent="0.25">
      <c r="A44" s="1"/>
      <c r="B44" s="1"/>
      <c r="E44" s="1"/>
      <c r="F44" s="15"/>
      <c r="G44" s="1"/>
      <c r="H44" s="1"/>
      <c r="I44" s="1"/>
      <c r="J44" s="1"/>
      <c r="K44" s="1"/>
      <c r="L44" s="1"/>
      <c r="M44" s="16"/>
      <c r="N44" s="7"/>
      <c r="O44" s="33"/>
    </row>
    <row r="45" spans="1:15" s="6" customFormat="1" x14ac:dyDescent="0.25">
      <c r="A45" s="1"/>
      <c r="B45" s="1"/>
      <c r="E45" s="1"/>
      <c r="F45" s="15"/>
      <c r="G45" s="1"/>
      <c r="H45" s="1"/>
      <c r="I45" s="1"/>
      <c r="J45" s="1"/>
      <c r="K45" s="1"/>
      <c r="L45" s="1"/>
      <c r="M45" s="16"/>
      <c r="N45" s="7"/>
      <c r="O45" s="33"/>
    </row>
    <row r="46" spans="1:15" s="6" customFormat="1" x14ac:dyDescent="0.25">
      <c r="A46" s="1"/>
      <c r="B46" s="1"/>
      <c r="E46" s="1"/>
      <c r="F46" s="15"/>
      <c r="G46" s="1"/>
      <c r="H46" s="1"/>
      <c r="I46" s="1"/>
      <c r="J46" s="1"/>
      <c r="K46" s="1"/>
      <c r="L46" s="1"/>
      <c r="M46" s="16"/>
      <c r="N46" s="7"/>
      <c r="O46" s="33"/>
    </row>
    <row r="47" spans="1:15" s="6" customFormat="1" x14ac:dyDescent="0.25">
      <c r="A47" s="1"/>
      <c r="B47" s="1"/>
      <c r="E47" s="1"/>
      <c r="F47" s="15"/>
      <c r="G47" s="1"/>
      <c r="H47" s="1"/>
      <c r="I47" s="1"/>
      <c r="J47" s="1"/>
      <c r="K47" s="1"/>
      <c r="L47" s="1"/>
      <c r="M47" s="16"/>
      <c r="N47" s="7"/>
      <c r="O47" s="33"/>
    </row>
    <row r="48" spans="1:15" s="6" customFormat="1" x14ac:dyDescent="0.25">
      <c r="A48" s="1"/>
      <c r="B48" s="1"/>
      <c r="E48" s="1"/>
      <c r="F48" s="15"/>
      <c r="G48" s="1"/>
      <c r="H48" s="1"/>
      <c r="I48" s="1"/>
      <c r="J48" s="1"/>
      <c r="K48" s="1"/>
      <c r="L48" s="1"/>
      <c r="M48" s="16"/>
      <c r="N48" s="7"/>
      <c r="O48" s="33"/>
    </row>
    <row r="49" spans="1:15" s="6" customFormat="1" x14ac:dyDescent="0.25">
      <c r="A49" s="1"/>
      <c r="B49" s="1"/>
      <c r="E49" s="1"/>
      <c r="F49" s="15"/>
      <c r="G49" s="1"/>
      <c r="H49" s="1"/>
      <c r="I49" s="1"/>
      <c r="J49" s="1"/>
      <c r="K49" s="1"/>
      <c r="L49" s="1"/>
      <c r="M49" s="16"/>
      <c r="N49" s="7"/>
      <c r="O49" s="33"/>
    </row>
    <row r="50" spans="1:15" s="6" customFormat="1" x14ac:dyDescent="0.25">
      <c r="A50" s="1"/>
      <c r="B50" s="1"/>
      <c r="E50" s="1"/>
      <c r="F50" s="15"/>
      <c r="G50" s="1"/>
      <c r="H50" s="1"/>
      <c r="I50" s="1"/>
      <c r="J50" s="1"/>
      <c r="K50" s="1"/>
      <c r="L50" s="1"/>
      <c r="M50" s="16"/>
      <c r="N50" s="7"/>
      <c r="O50" s="33"/>
    </row>
    <row r="51" spans="1:15" s="6" customFormat="1" x14ac:dyDescent="0.25">
      <c r="A51" s="1"/>
      <c r="B51" s="1"/>
      <c r="E51" s="1"/>
      <c r="F51" s="15"/>
      <c r="G51" s="1"/>
      <c r="H51" s="1"/>
      <c r="I51" s="1"/>
      <c r="J51" s="1"/>
      <c r="K51" s="1"/>
      <c r="L51" s="1"/>
      <c r="M51" s="16"/>
      <c r="N51" s="7"/>
      <c r="O51" s="33"/>
    </row>
    <row r="52" spans="1:15" s="6" customFormat="1" x14ac:dyDescent="0.25">
      <c r="A52" s="1"/>
      <c r="B52" s="1"/>
      <c r="E52" s="1"/>
      <c r="F52" s="15"/>
      <c r="G52" s="1"/>
      <c r="H52" s="1"/>
      <c r="I52" s="1"/>
      <c r="J52" s="1"/>
      <c r="K52" s="1"/>
      <c r="L52" s="1"/>
      <c r="M52" s="16"/>
      <c r="N52" s="7"/>
      <c r="O52" s="33"/>
    </row>
    <row r="53" spans="1:15" s="6" customFormat="1" x14ac:dyDescent="0.25">
      <c r="A53" s="1"/>
      <c r="B53" s="1"/>
      <c r="E53" s="1"/>
      <c r="F53" s="15"/>
      <c r="G53" s="1"/>
      <c r="H53" s="1"/>
      <c r="I53" s="1"/>
      <c r="J53" s="1"/>
      <c r="K53" s="1"/>
      <c r="L53" s="1"/>
      <c r="M53" s="16"/>
      <c r="N53" s="7"/>
      <c r="O53" s="33"/>
    </row>
    <row r="54" spans="1:15" s="6" customFormat="1" x14ac:dyDescent="0.25">
      <c r="A54" s="1"/>
      <c r="B54" s="1"/>
      <c r="E54" s="1"/>
      <c r="F54" s="15"/>
      <c r="G54" s="1"/>
      <c r="H54" s="1"/>
      <c r="I54" s="1"/>
      <c r="J54" s="1"/>
      <c r="K54" s="1"/>
      <c r="L54" s="1"/>
      <c r="M54" s="16"/>
      <c r="N54" s="7"/>
      <c r="O54" s="33"/>
    </row>
    <row r="55" spans="1:15" s="6" customFormat="1" x14ac:dyDescent="0.25">
      <c r="A55" s="1"/>
      <c r="B55" s="1"/>
      <c r="E55" s="1"/>
      <c r="F55" s="15"/>
      <c r="G55" s="1"/>
      <c r="H55" s="1"/>
      <c r="I55" s="1"/>
      <c r="J55" s="1"/>
      <c r="K55" s="1"/>
      <c r="L55" s="1"/>
      <c r="M55" s="16"/>
      <c r="N55" s="7"/>
      <c r="O55" s="33"/>
    </row>
    <row r="56" spans="1:15" s="6" customFormat="1" x14ac:dyDescent="0.25">
      <c r="A56" s="1"/>
      <c r="B56" s="1"/>
      <c r="E56" s="1"/>
      <c r="F56" s="15"/>
      <c r="G56" s="1"/>
      <c r="H56" s="1"/>
      <c r="I56" s="1"/>
      <c r="J56" s="1"/>
      <c r="K56" s="1"/>
      <c r="L56" s="1"/>
      <c r="M56" s="16"/>
      <c r="N56" s="7"/>
      <c r="O56" s="33"/>
    </row>
    <row r="57" spans="1:15" s="6" customFormat="1" x14ac:dyDescent="0.25">
      <c r="A57" s="1"/>
      <c r="B57" s="1"/>
      <c r="E57" s="1"/>
      <c r="F57" s="15"/>
      <c r="G57" s="1"/>
      <c r="H57" s="1"/>
      <c r="I57" s="1"/>
      <c r="J57" s="1"/>
      <c r="K57" s="1"/>
      <c r="L57" s="1"/>
      <c r="M57" s="16"/>
      <c r="N57" s="7"/>
      <c r="O57" s="33"/>
    </row>
    <row r="58" spans="1:15" s="6" customFormat="1" x14ac:dyDescent="0.25">
      <c r="A58" s="1"/>
      <c r="B58" s="1"/>
      <c r="E58" s="1"/>
      <c r="F58" s="15"/>
      <c r="G58" s="1"/>
      <c r="H58" s="1"/>
      <c r="I58" s="1"/>
      <c r="J58" s="1"/>
      <c r="K58" s="1"/>
      <c r="L58" s="1"/>
      <c r="M58" s="16"/>
      <c r="N58" s="7"/>
      <c r="O58" s="33"/>
    </row>
    <row r="59" spans="1:15" s="6" customFormat="1" x14ac:dyDescent="0.25">
      <c r="A59" s="1"/>
      <c r="B59" s="1"/>
      <c r="E59" s="1"/>
      <c r="F59" s="15"/>
      <c r="G59" s="1"/>
      <c r="H59" s="1"/>
      <c r="I59" s="1"/>
      <c r="J59" s="1"/>
      <c r="K59" s="1"/>
      <c r="L59" s="1"/>
      <c r="M59" s="16"/>
      <c r="N59" s="7"/>
      <c r="O59" s="33"/>
    </row>
    <row r="60" spans="1:15" s="6" customFormat="1" x14ac:dyDescent="0.25">
      <c r="A60" s="1"/>
      <c r="B60" s="1"/>
      <c r="E60" s="1"/>
      <c r="F60" s="15"/>
      <c r="G60" s="1"/>
      <c r="H60" s="1"/>
      <c r="I60" s="1"/>
      <c r="J60" s="1"/>
      <c r="K60" s="1"/>
      <c r="L60" s="1"/>
      <c r="M60" s="16"/>
      <c r="N60" s="7"/>
      <c r="O60" s="33"/>
    </row>
    <row r="61" spans="1:15" s="6" customFormat="1" x14ac:dyDescent="0.25">
      <c r="A61" s="1"/>
      <c r="B61" s="1"/>
      <c r="E61" s="1"/>
      <c r="F61" s="15"/>
      <c r="G61" s="1"/>
      <c r="H61" s="1"/>
      <c r="I61" s="1"/>
      <c r="J61" s="1"/>
      <c r="K61" s="1"/>
      <c r="L61" s="1"/>
      <c r="M61" s="16"/>
      <c r="N61" s="7"/>
      <c r="O61" s="33"/>
    </row>
    <row r="62" spans="1:15" s="6" customFormat="1" x14ac:dyDescent="0.25">
      <c r="A62" s="1"/>
      <c r="B62" s="1"/>
      <c r="E62" s="1"/>
      <c r="F62" s="15"/>
      <c r="G62" s="1"/>
      <c r="H62" s="1"/>
      <c r="I62" s="1"/>
      <c r="J62" s="1"/>
      <c r="K62" s="1"/>
      <c r="L62" s="1"/>
      <c r="M62" s="16"/>
      <c r="N62" s="7"/>
      <c r="O62" s="33"/>
    </row>
    <row r="63" spans="1:15" s="6" customFormat="1" x14ac:dyDescent="0.25">
      <c r="A63" s="1"/>
      <c r="B63" s="1"/>
      <c r="E63" s="1"/>
      <c r="F63" s="15"/>
      <c r="G63" s="1"/>
      <c r="H63" s="1"/>
      <c r="I63" s="1"/>
      <c r="J63" s="1"/>
      <c r="K63" s="1"/>
      <c r="L63" s="1"/>
      <c r="M63" s="16"/>
      <c r="N63" s="7"/>
      <c r="O63" s="33"/>
    </row>
    <row r="64" spans="1:15" s="6" customFormat="1" x14ac:dyDescent="0.25">
      <c r="A64" s="1"/>
      <c r="B64" s="1"/>
      <c r="E64" s="1"/>
      <c r="F64" s="15"/>
      <c r="G64" s="1"/>
      <c r="H64" s="1"/>
      <c r="I64" s="1"/>
      <c r="J64" s="1"/>
      <c r="K64" s="1"/>
      <c r="L64" s="1"/>
      <c r="M64" s="16"/>
      <c r="N64" s="7"/>
      <c r="O64" s="33"/>
    </row>
    <row r="65" spans="1:15" s="6" customFormat="1" x14ac:dyDescent="0.25">
      <c r="A65" s="1"/>
      <c r="B65" s="1"/>
      <c r="E65" s="1"/>
      <c r="F65" s="15"/>
      <c r="G65" s="1"/>
      <c r="H65" s="1"/>
      <c r="I65" s="1"/>
      <c r="J65" s="1"/>
      <c r="K65" s="1"/>
      <c r="L65" s="1"/>
      <c r="M65" s="16"/>
      <c r="N65" s="7"/>
      <c r="O65" s="33"/>
    </row>
    <row r="66" spans="1:15" s="6" customFormat="1" x14ac:dyDescent="0.25">
      <c r="A66" s="1"/>
      <c r="B66" s="1"/>
      <c r="E66" s="1"/>
      <c r="F66" s="15"/>
      <c r="G66" s="1"/>
      <c r="H66" s="1"/>
      <c r="I66" s="1"/>
      <c r="J66" s="1"/>
      <c r="K66" s="1"/>
      <c r="L66" s="1"/>
      <c r="M66" s="16"/>
      <c r="N66" s="7"/>
      <c r="O66" s="33"/>
    </row>
    <row r="67" spans="1:15" s="6" customFormat="1" x14ac:dyDescent="0.25">
      <c r="A67" s="1"/>
      <c r="B67" s="1"/>
      <c r="E67" s="1"/>
      <c r="F67" s="15"/>
      <c r="G67" s="1"/>
      <c r="H67" s="1"/>
      <c r="I67" s="1"/>
      <c r="J67" s="1"/>
      <c r="K67" s="1"/>
      <c r="L67" s="1"/>
      <c r="M67" s="16"/>
      <c r="N67" s="7"/>
      <c r="O67" s="33"/>
    </row>
    <row r="68" spans="1:15" s="6" customFormat="1" x14ac:dyDescent="0.25">
      <c r="A68" s="1"/>
      <c r="B68" s="1"/>
      <c r="E68" s="1"/>
      <c r="F68" s="15"/>
      <c r="G68" s="1"/>
      <c r="H68" s="1"/>
      <c r="I68" s="1"/>
      <c r="J68" s="1"/>
      <c r="K68" s="1"/>
      <c r="L68" s="1"/>
      <c r="M68" s="16"/>
      <c r="N68" s="7"/>
      <c r="O68" s="33"/>
    </row>
    <row r="69" spans="1:15" s="6" customFormat="1" x14ac:dyDescent="0.25">
      <c r="A69" s="1"/>
      <c r="B69" s="1"/>
      <c r="E69" s="1"/>
      <c r="F69" s="15"/>
      <c r="G69" s="1"/>
      <c r="H69" s="1"/>
      <c r="I69" s="1"/>
      <c r="J69" s="1"/>
      <c r="K69" s="1"/>
      <c r="L69" s="1"/>
      <c r="M69" s="16"/>
      <c r="N69" s="7"/>
      <c r="O69" s="33"/>
    </row>
    <row r="70" spans="1:15" s="6" customFormat="1" x14ac:dyDescent="0.25">
      <c r="A70" s="1"/>
      <c r="B70" s="1"/>
      <c r="E70" s="1"/>
      <c r="F70" s="15"/>
      <c r="G70" s="1"/>
      <c r="H70" s="1"/>
      <c r="I70" s="1"/>
      <c r="J70" s="1"/>
      <c r="K70" s="1"/>
      <c r="L70" s="1"/>
      <c r="M70" s="16"/>
      <c r="N70" s="7"/>
      <c r="O70" s="33"/>
    </row>
    <row r="71" spans="1:15" s="6" customFormat="1" x14ac:dyDescent="0.25">
      <c r="A71" s="1"/>
      <c r="B71" s="1"/>
      <c r="E71" s="1"/>
      <c r="F71" s="15"/>
      <c r="G71" s="1"/>
      <c r="H71" s="1"/>
      <c r="I71" s="1"/>
      <c r="J71" s="1"/>
      <c r="K71" s="1"/>
      <c r="L71" s="1"/>
      <c r="M71" s="16"/>
      <c r="N71" s="7"/>
      <c r="O71" s="33"/>
    </row>
    <row r="72" spans="1:15" s="6" customFormat="1" x14ac:dyDescent="0.25">
      <c r="A72" s="1"/>
      <c r="B72" s="1"/>
      <c r="E72" s="1"/>
      <c r="F72" s="15"/>
      <c r="G72" s="1"/>
      <c r="H72" s="1"/>
      <c r="I72" s="1"/>
      <c r="J72" s="1"/>
      <c r="K72" s="1"/>
      <c r="L72" s="1"/>
      <c r="M72" s="16"/>
      <c r="N72" s="7"/>
      <c r="O72" s="33"/>
    </row>
    <row r="73" spans="1:15" s="6" customFormat="1" x14ac:dyDescent="0.25">
      <c r="A73" s="1"/>
      <c r="B73" s="1"/>
      <c r="E73" s="1"/>
      <c r="F73" s="15"/>
      <c r="G73" s="1"/>
      <c r="H73" s="1"/>
      <c r="I73" s="1"/>
      <c r="J73" s="1"/>
      <c r="K73" s="1"/>
      <c r="L73" s="1"/>
      <c r="M73" s="16"/>
      <c r="N73" s="7"/>
      <c r="O73" s="33"/>
    </row>
    <row r="74" spans="1:15" s="6" customFormat="1" x14ac:dyDescent="0.25">
      <c r="A74" s="1"/>
      <c r="B74" s="1"/>
      <c r="E74" s="1"/>
      <c r="F74" s="15"/>
      <c r="G74" s="1"/>
      <c r="H74" s="1"/>
      <c r="I74" s="1"/>
      <c r="J74" s="1"/>
      <c r="K74" s="1"/>
      <c r="L74" s="1"/>
      <c r="M74" s="16"/>
      <c r="N74" s="7"/>
      <c r="O74" s="33"/>
    </row>
    <row r="75" spans="1:15" s="6" customFormat="1" x14ac:dyDescent="0.25">
      <c r="A75" s="1"/>
      <c r="B75" s="1"/>
      <c r="E75" s="1"/>
      <c r="F75" s="15"/>
      <c r="G75" s="1"/>
      <c r="H75" s="1"/>
      <c r="I75" s="1"/>
      <c r="J75" s="1"/>
      <c r="K75" s="1"/>
      <c r="L75" s="1"/>
      <c r="M75" s="16"/>
      <c r="N75" s="7"/>
      <c r="O75" s="33"/>
    </row>
    <row r="76" spans="1:15" s="6" customFormat="1" x14ac:dyDescent="0.25">
      <c r="A76" s="1"/>
      <c r="B76" s="1"/>
      <c r="E76" s="1"/>
      <c r="F76" s="15"/>
      <c r="G76" s="1"/>
      <c r="H76" s="1"/>
      <c r="I76" s="1"/>
      <c r="J76" s="1"/>
      <c r="K76" s="1"/>
      <c r="L76" s="1"/>
      <c r="M76" s="16"/>
      <c r="N76" s="7"/>
      <c r="O76" s="33"/>
    </row>
    <row r="77" spans="1:15" s="6" customFormat="1" x14ac:dyDescent="0.25">
      <c r="A77" s="1"/>
      <c r="B77" s="1"/>
      <c r="E77" s="1"/>
      <c r="F77" s="15"/>
      <c r="G77" s="1"/>
      <c r="H77" s="1"/>
      <c r="I77" s="1"/>
      <c r="J77" s="1"/>
      <c r="K77" s="1"/>
      <c r="L77" s="1"/>
      <c r="M77" s="16"/>
      <c r="N77" s="7"/>
      <c r="O77" s="33"/>
    </row>
    <row r="78" spans="1:15" s="6" customFormat="1" x14ac:dyDescent="0.25">
      <c r="A78" s="1"/>
      <c r="B78" s="1"/>
      <c r="E78" s="1"/>
      <c r="F78" s="15"/>
      <c r="G78" s="1"/>
      <c r="H78" s="1"/>
      <c r="I78" s="1"/>
      <c r="J78" s="1"/>
      <c r="K78" s="1"/>
      <c r="L78" s="1"/>
      <c r="M78" s="16"/>
      <c r="N78" s="7"/>
      <c r="O78" s="33"/>
    </row>
    <row r="79" spans="1:15" s="6" customFormat="1" x14ac:dyDescent="0.25">
      <c r="A79" s="1"/>
      <c r="B79" s="1"/>
      <c r="E79" s="1"/>
      <c r="F79" s="15"/>
      <c r="G79" s="1"/>
      <c r="H79" s="1"/>
      <c r="I79" s="1"/>
      <c r="J79" s="1"/>
      <c r="K79" s="1"/>
      <c r="L79" s="1"/>
      <c r="M79" s="16"/>
      <c r="N79" s="7"/>
      <c r="O79" s="33"/>
    </row>
    <row r="80" spans="1:15" s="6" customFormat="1" x14ac:dyDescent="0.25">
      <c r="A80" s="1"/>
      <c r="B80" s="1"/>
      <c r="E80" s="1"/>
      <c r="F80" s="15"/>
      <c r="G80" s="1"/>
      <c r="H80" s="1"/>
      <c r="I80" s="1"/>
      <c r="J80" s="1"/>
      <c r="K80" s="1"/>
      <c r="L80" s="1"/>
      <c r="M80" s="16"/>
      <c r="N80" s="7"/>
      <c r="O80" s="33"/>
    </row>
    <row r="81" spans="1:15" s="6" customFormat="1" x14ac:dyDescent="0.25">
      <c r="A81" s="1"/>
      <c r="B81" s="1"/>
      <c r="E81" s="1"/>
      <c r="F81" s="15"/>
      <c r="G81" s="1"/>
      <c r="H81" s="1"/>
      <c r="I81" s="1"/>
      <c r="J81" s="1"/>
      <c r="K81" s="1"/>
      <c r="L81" s="1"/>
      <c r="M81" s="16"/>
      <c r="N81" s="7"/>
      <c r="O81" s="33"/>
    </row>
    <row r="82" spans="1:15" s="6" customFormat="1" x14ac:dyDescent="0.25">
      <c r="A82" s="1"/>
      <c r="B82" s="1"/>
      <c r="E82" s="1"/>
      <c r="F82" s="15"/>
      <c r="G82" s="1"/>
      <c r="H82" s="1"/>
      <c r="I82" s="1"/>
      <c r="J82" s="1"/>
      <c r="K82" s="1"/>
      <c r="L82" s="1"/>
      <c r="M82" s="16"/>
      <c r="N82" s="7"/>
      <c r="O82" s="33"/>
    </row>
    <row r="83" spans="1:15" s="6" customFormat="1" x14ac:dyDescent="0.25">
      <c r="A83" s="1"/>
      <c r="B83" s="1"/>
      <c r="E83" s="1"/>
      <c r="F83" s="15"/>
      <c r="G83" s="1"/>
      <c r="H83" s="1"/>
      <c r="I83" s="1"/>
      <c r="J83" s="1"/>
      <c r="K83" s="1"/>
      <c r="L83" s="1"/>
      <c r="M83" s="16"/>
      <c r="N83" s="7"/>
      <c r="O83" s="33"/>
    </row>
    <row r="84" spans="1:15" s="6" customFormat="1" x14ac:dyDescent="0.25">
      <c r="A84" s="1"/>
      <c r="B84" s="1"/>
      <c r="E84" s="1"/>
      <c r="F84" s="15"/>
      <c r="G84" s="1"/>
      <c r="H84" s="1"/>
      <c r="I84" s="1"/>
      <c r="J84" s="1"/>
      <c r="K84" s="1"/>
      <c r="L84" s="1"/>
      <c r="M84" s="16"/>
      <c r="N84" s="7"/>
      <c r="O84" s="33"/>
    </row>
    <row r="85" spans="1:15" s="6" customFormat="1" x14ac:dyDescent="0.25">
      <c r="A85" s="1"/>
      <c r="B85" s="1"/>
      <c r="E85" s="1"/>
      <c r="F85" s="15"/>
      <c r="G85" s="1"/>
      <c r="H85" s="1"/>
      <c r="I85" s="1"/>
      <c r="J85" s="1"/>
      <c r="K85" s="1"/>
      <c r="L85" s="1"/>
      <c r="M85" s="16"/>
      <c r="N85" s="7"/>
      <c r="O85" s="33"/>
    </row>
    <row r="86" spans="1:15" s="6" customFormat="1" x14ac:dyDescent="0.25">
      <c r="A86" s="1"/>
      <c r="B86" s="1"/>
      <c r="E86" s="1"/>
      <c r="F86" s="15"/>
      <c r="G86" s="1"/>
      <c r="H86" s="1"/>
      <c r="I86" s="1"/>
      <c r="J86" s="1"/>
      <c r="K86" s="1"/>
      <c r="L86" s="1"/>
      <c r="M86" s="16"/>
      <c r="N86" s="7"/>
      <c r="O86" s="33"/>
    </row>
    <row r="87" spans="1:15" s="6" customFormat="1" x14ac:dyDescent="0.25">
      <c r="A87" s="1"/>
      <c r="B87" s="1"/>
      <c r="E87" s="1"/>
      <c r="F87" s="15"/>
      <c r="G87" s="1"/>
      <c r="H87" s="1"/>
      <c r="I87" s="1"/>
      <c r="J87" s="1"/>
      <c r="K87" s="1"/>
      <c r="L87" s="1"/>
      <c r="M87" s="16"/>
      <c r="N87" s="7"/>
      <c r="O87" s="33"/>
    </row>
    <row r="88" spans="1:15" s="6" customFormat="1" x14ac:dyDescent="0.25">
      <c r="A88" s="1"/>
      <c r="B88" s="1"/>
      <c r="E88" s="1"/>
      <c r="F88" s="15"/>
      <c r="G88" s="1"/>
      <c r="H88" s="1"/>
      <c r="I88" s="1"/>
      <c r="J88" s="1"/>
      <c r="K88" s="1"/>
      <c r="L88" s="1"/>
      <c r="M88" s="16"/>
      <c r="N88" s="7"/>
      <c r="O88" s="33"/>
    </row>
    <row r="89" spans="1:15" s="6" customFormat="1" x14ac:dyDescent="0.25">
      <c r="A89" s="1"/>
      <c r="B89" s="1"/>
      <c r="E89" s="1"/>
      <c r="F89" s="15"/>
      <c r="G89" s="1"/>
      <c r="H89" s="1"/>
      <c r="I89" s="1"/>
      <c r="J89" s="1"/>
      <c r="K89" s="1"/>
      <c r="L89" s="1"/>
      <c r="M89" s="16"/>
      <c r="N89" s="7"/>
      <c r="O89" s="33"/>
    </row>
    <row r="90" spans="1:15" s="6" customFormat="1" x14ac:dyDescent="0.25">
      <c r="A90" s="1"/>
      <c r="B90" s="1"/>
      <c r="E90" s="1"/>
      <c r="F90" s="15"/>
      <c r="G90" s="1"/>
      <c r="H90" s="1"/>
      <c r="I90" s="1"/>
      <c r="J90" s="1"/>
      <c r="K90" s="1"/>
      <c r="L90" s="1"/>
      <c r="M90" s="16"/>
      <c r="N90" s="7"/>
      <c r="O90" s="33"/>
    </row>
    <row r="91" spans="1:15" s="6" customFormat="1" x14ac:dyDescent="0.25">
      <c r="A91" s="1"/>
      <c r="B91" s="1"/>
      <c r="E91" s="1"/>
      <c r="F91" s="15"/>
      <c r="G91" s="1"/>
      <c r="H91" s="1"/>
      <c r="I91" s="1"/>
      <c r="J91" s="1"/>
      <c r="K91" s="1"/>
      <c r="L91" s="1"/>
      <c r="M91" s="16"/>
      <c r="N91" s="7"/>
      <c r="O91" s="33"/>
    </row>
    <row r="92" spans="1:15" s="6" customFormat="1" x14ac:dyDescent="0.25">
      <c r="A92" s="1"/>
      <c r="B92" s="1"/>
      <c r="E92" s="1"/>
      <c r="F92" s="15"/>
      <c r="G92" s="1"/>
      <c r="H92" s="1"/>
      <c r="I92" s="1"/>
      <c r="J92" s="1"/>
      <c r="K92" s="1"/>
      <c r="L92" s="1"/>
      <c r="M92" s="16"/>
      <c r="N92" s="7"/>
      <c r="O92" s="33"/>
    </row>
    <row r="93" spans="1:15" s="6" customFormat="1" x14ac:dyDescent="0.25">
      <c r="A93" s="1"/>
      <c r="B93" s="1"/>
      <c r="E93" s="1"/>
      <c r="F93" s="15"/>
      <c r="G93" s="1"/>
      <c r="H93" s="1"/>
      <c r="I93" s="1"/>
      <c r="J93" s="1"/>
      <c r="K93" s="1"/>
      <c r="L93" s="1"/>
      <c r="M93" s="16"/>
      <c r="N93" s="7"/>
      <c r="O93" s="33"/>
    </row>
    <row r="94" spans="1:15" s="6" customFormat="1" x14ac:dyDescent="0.25">
      <c r="A94" s="1"/>
      <c r="B94" s="1"/>
      <c r="E94" s="1"/>
      <c r="F94" s="15"/>
      <c r="G94" s="1"/>
      <c r="H94" s="1"/>
      <c r="I94" s="1"/>
      <c r="J94" s="1"/>
      <c r="K94" s="1"/>
      <c r="L94" s="1"/>
      <c r="M94" s="16"/>
      <c r="N94" s="7"/>
      <c r="O94" s="33"/>
    </row>
    <row r="95" spans="1:15" s="6" customFormat="1" x14ac:dyDescent="0.25">
      <c r="A95" s="1"/>
      <c r="B95" s="1"/>
      <c r="E95" s="1"/>
      <c r="F95" s="15"/>
      <c r="G95" s="1"/>
      <c r="H95" s="1"/>
      <c r="I95" s="1"/>
      <c r="J95" s="1"/>
      <c r="K95" s="1"/>
      <c r="L95" s="1"/>
      <c r="M95" s="16"/>
      <c r="N95" s="7"/>
      <c r="O95" s="33"/>
    </row>
    <row r="96" spans="1:15" s="6" customFormat="1" x14ac:dyDescent="0.25">
      <c r="A96" s="1"/>
      <c r="B96" s="1"/>
      <c r="E96" s="1"/>
      <c r="F96" s="15"/>
      <c r="G96" s="1"/>
      <c r="H96" s="1"/>
      <c r="I96" s="1"/>
      <c r="J96" s="1"/>
      <c r="K96" s="1"/>
      <c r="L96" s="1"/>
      <c r="M96" s="16"/>
      <c r="N96" s="7"/>
      <c r="O96" s="33"/>
    </row>
    <row r="97" spans="1:15" s="6" customFormat="1" x14ac:dyDescent="0.25">
      <c r="A97" s="1"/>
      <c r="B97" s="1"/>
      <c r="E97" s="1"/>
      <c r="F97" s="15"/>
      <c r="G97" s="1"/>
      <c r="H97" s="1"/>
      <c r="I97" s="1"/>
      <c r="J97" s="1"/>
      <c r="K97" s="1"/>
      <c r="L97" s="1"/>
      <c r="M97" s="16"/>
      <c r="N97" s="7"/>
      <c r="O97" s="33"/>
    </row>
    <row r="98" spans="1:15" s="6" customFormat="1" x14ac:dyDescent="0.25">
      <c r="A98" s="1"/>
      <c r="B98" s="1"/>
      <c r="E98" s="1"/>
      <c r="F98" s="15"/>
      <c r="G98" s="1"/>
      <c r="H98" s="1"/>
      <c r="I98" s="1"/>
      <c r="J98" s="1"/>
      <c r="K98" s="1"/>
      <c r="L98" s="1"/>
      <c r="M98" s="16"/>
      <c r="N98" s="7"/>
      <c r="O98" s="33"/>
    </row>
    <row r="99" spans="1:15" s="6" customFormat="1" x14ac:dyDescent="0.25">
      <c r="A99" s="1"/>
      <c r="B99" s="1"/>
      <c r="E99" s="1"/>
      <c r="F99" s="15"/>
      <c r="G99" s="1"/>
      <c r="H99" s="1"/>
      <c r="I99" s="1"/>
      <c r="J99" s="1"/>
      <c r="K99" s="1"/>
      <c r="L99" s="1"/>
      <c r="M99" s="16"/>
      <c r="N99" s="7"/>
      <c r="O99" s="33"/>
    </row>
    <row r="100" spans="1:15" s="6" customFormat="1" x14ac:dyDescent="0.25">
      <c r="A100" s="1"/>
      <c r="B100" s="1"/>
      <c r="E100" s="1"/>
      <c r="F100" s="15"/>
      <c r="G100" s="1"/>
      <c r="H100" s="1"/>
      <c r="I100" s="1"/>
      <c r="J100" s="1"/>
      <c r="K100" s="1"/>
      <c r="L100" s="1"/>
      <c r="M100" s="16"/>
      <c r="N100" s="7"/>
      <c r="O100" s="33"/>
    </row>
    <row r="101" spans="1:15" s="6" customFormat="1" x14ac:dyDescent="0.25">
      <c r="A101" s="1"/>
      <c r="B101" s="1"/>
      <c r="E101" s="1"/>
      <c r="F101" s="15"/>
      <c r="G101" s="1"/>
      <c r="H101" s="1"/>
      <c r="I101" s="1"/>
      <c r="J101" s="1"/>
      <c r="K101" s="1"/>
      <c r="L101" s="1"/>
      <c r="M101" s="16"/>
      <c r="N101" s="7"/>
      <c r="O101" s="33"/>
    </row>
    <row r="102" spans="1:15" s="6" customFormat="1" x14ac:dyDescent="0.25">
      <c r="A102" s="1"/>
      <c r="B102" s="1"/>
      <c r="E102" s="1"/>
      <c r="F102" s="15"/>
      <c r="G102" s="1"/>
      <c r="H102" s="1"/>
      <c r="I102" s="1"/>
      <c r="J102" s="1"/>
      <c r="K102" s="1"/>
      <c r="L102" s="1"/>
      <c r="M102" s="16"/>
      <c r="N102" s="7"/>
      <c r="O102" s="33"/>
    </row>
    <row r="103" spans="1:15" s="6" customFormat="1" x14ac:dyDescent="0.25">
      <c r="A103" s="1"/>
      <c r="B103" s="1"/>
      <c r="E103" s="1"/>
      <c r="F103" s="15"/>
      <c r="G103" s="1"/>
      <c r="H103" s="1"/>
      <c r="I103" s="1"/>
      <c r="J103" s="1"/>
      <c r="K103" s="1"/>
      <c r="L103" s="1"/>
      <c r="M103" s="16"/>
      <c r="N103" s="7"/>
      <c r="O103" s="33"/>
    </row>
    <row r="104" spans="1:15" s="6" customFormat="1" x14ac:dyDescent="0.25">
      <c r="A104" s="1"/>
      <c r="B104" s="1"/>
      <c r="E104" s="1"/>
      <c r="F104" s="15"/>
      <c r="G104" s="1"/>
      <c r="H104" s="1"/>
      <c r="I104" s="1"/>
      <c r="J104" s="1"/>
      <c r="K104" s="1"/>
      <c r="L104" s="1"/>
      <c r="M104" s="16"/>
      <c r="N104" s="7"/>
      <c r="O104" s="33"/>
    </row>
    <row r="105" spans="1:15" s="6" customFormat="1" x14ac:dyDescent="0.25">
      <c r="A105" s="1"/>
      <c r="B105" s="1"/>
      <c r="E105" s="1"/>
      <c r="F105" s="15"/>
      <c r="G105" s="1"/>
      <c r="H105" s="1"/>
      <c r="I105" s="1"/>
      <c r="J105" s="1"/>
      <c r="K105" s="1"/>
      <c r="L105" s="1"/>
      <c r="M105" s="16"/>
      <c r="N105" s="7"/>
      <c r="O105" s="33"/>
    </row>
    <row r="106" spans="1:15" s="6" customFormat="1" x14ac:dyDescent="0.25">
      <c r="A106" s="1"/>
      <c r="B106" s="1"/>
      <c r="E106" s="1"/>
      <c r="F106" s="15"/>
      <c r="G106" s="1"/>
      <c r="H106" s="1"/>
      <c r="I106" s="1"/>
      <c r="J106" s="1"/>
      <c r="K106" s="1"/>
      <c r="L106" s="1"/>
      <c r="M106" s="16"/>
      <c r="N106" s="7"/>
      <c r="O106" s="33"/>
    </row>
    <row r="107" spans="1:15" s="6" customFormat="1" x14ac:dyDescent="0.25">
      <c r="A107" s="1"/>
      <c r="B107" s="1"/>
      <c r="E107" s="1"/>
      <c r="F107" s="15"/>
      <c r="G107" s="1"/>
      <c r="H107" s="1"/>
      <c r="I107" s="1"/>
      <c r="J107" s="1"/>
      <c r="K107" s="1"/>
      <c r="L107" s="1"/>
      <c r="M107" s="16"/>
      <c r="N107" s="7"/>
      <c r="O107" s="33"/>
    </row>
    <row r="108" spans="1:15" s="6" customFormat="1" x14ac:dyDescent="0.25">
      <c r="A108" s="1"/>
      <c r="B108" s="1"/>
      <c r="E108" s="1"/>
      <c r="F108" s="15"/>
      <c r="G108" s="1"/>
      <c r="H108" s="1"/>
      <c r="I108" s="1"/>
      <c r="J108" s="1"/>
      <c r="K108" s="1"/>
      <c r="L108" s="1"/>
      <c r="M108" s="16"/>
      <c r="N108" s="7"/>
      <c r="O108" s="33"/>
    </row>
    <row r="109" spans="1:15" s="6" customFormat="1" x14ac:dyDescent="0.25">
      <c r="A109" s="1"/>
      <c r="B109" s="1"/>
      <c r="E109" s="1"/>
      <c r="F109" s="15"/>
      <c r="G109" s="1"/>
      <c r="H109" s="1"/>
      <c r="I109" s="1"/>
      <c r="J109" s="1"/>
      <c r="K109" s="1"/>
      <c r="L109" s="1"/>
      <c r="M109" s="16"/>
      <c r="N109" s="7"/>
      <c r="O109" s="33"/>
    </row>
    <row r="110" spans="1:15" s="6" customFormat="1" x14ac:dyDescent="0.25">
      <c r="A110" s="1"/>
      <c r="B110" s="1"/>
      <c r="E110" s="1"/>
      <c r="F110" s="15"/>
      <c r="G110" s="1"/>
      <c r="H110" s="1"/>
      <c r="I110" s="1"/>
      <c r="J110" s="1"/>
      <c r="K110" s="1"/>
      <c r="L110" s="1"/>
      <c r="M110" s="16"/>
      <c r="N110" s="7"/>
      <c r="O110" s="33"/>
    </row>
    <row r="111" spans="1:15" s="6" customFormat="1" x14ac:dyDescent="0.25">
      <c r="A111" s="1"/>
      <c r="B111" s="1"/>
      <c r="E111" s="1"/>
      <c r="F111" s="15"/>
      <c r="G111" s="1"/>
      <c r="H111" s="1"/>
      <c r="I111" s="1"/>
      <c r="J111" s="1"/>
      <c r="K111" s="1"/>
      <c r="L111" s="1"/>
      <c r="M111" s="16"/>
      <c r="N111" s="7"/>
      <c r="O111" s="33"/>
    </row>
    <row r="112" spans="1:15" s="6" customFormat="1" x14ac:dyDescent="0.25">
      <c r="A112" s="1"/>
      <c r="B112" s="1"/>
      <c r="E112" s="1"/>
      <c r="F112" s="15"/>
      <c r="G112" s="1"/>
      <c r="H112" s="1"/>
      <c r="I112" s="1"/>
      <c r="J112" s="1"/>
      <c r="K112" s="1"/>
      <c r="L112" s="1"/>
      <c r="M112" s="16"/>
      <c r="N112" s="7"/>
      <c r="O112" s="33"/>
    </row>
    <row r="113" spans="1:15" s="6" customFormat="1" x14ac:dyDescent="0.25">
      <c r="A113" s="1"/>
      <c r="B113" s="1"/>
      <c r="E113" s="1"/>
      <c r="F113" s="15"/>
      <c r="G113" s="1"/>
      <c r="H113" s="1"/>
      <c r="I113" s="1"/>
      <c r="J113" s="1"/>
      <c r="K113" s="1"/>
      <c r="L113" s="1"/>
      <c r="M113" s="16"/>
      <c r="N113" s="7"/>
      <c r="O113" s="33"/>
    </row>
    <row r="114" spans="1:15" s="6" customFormat="1" x14ac:dyDescent="0.25">
      <c r="A114" s="1"/>
      <c r="B114" s="1"/>
      <c r="E114" s="1"/>
      <c r="F114" s="15"/>
      <c r="G114" s="1"/>
      <c r="H114" s="1"/>
      <c r="I114" s="1"/>
      <c r="J114" s="1"/>
      <c r="K114" s="1"/>
      <c r="L114" s="1"/>
      <c r="M114" s="16"/>
      <c r="N114" s="7"/>
      <c r="O114" s="33"/>
    </row>
    <row r="115" spans="1:15" s="6" customFormat="1" x14ac:dyDescent="0.25">
      <c r="A115" s="1"/>
      <c r="B115" s="1"/>
      <c r="E115" s="1"/>
      <c r="F115" s="15"/>
      <c r="G115" s="1"/>
      <c r="H115" s="1"/>
      <c r="I115" s="1"/>
      <c r="J115" s="1"/>
      <c r="K115" s="1"/>
      <c r="L115" s="1"/>
      <c r="M115" s="16"/>
      <c r="N115" s="7"/>
      <c r="O115" s="33"/>
    </row>
    <row r="116" spans="1:15" s="6" customFormat="1" x14ac:dyDescent="0.25">
      <c r="A116" s="1"/>
      <c r="B116" s="1"/>
      <c r="E116" s="1"/>
      <c r="F116" s="15"/>
      <c r="G116" s="1"/>
      <c r="H116" s="1"/>
      <c r="I116" s="1"/>
      <c r="J116" s="1"/>
      <c r="K116" s="1"/>
      <c r="L116" s="1"/>
      <c r="M116" s="16"/>
      <c r="N116" s="7"/>
      <c r="O116" s="33"/>
    </row>
    <row r="117" spans="1:15" s="6" customFormat="1" x14ac:dyDescent="0.25">
      <c r="A117" s="1"/>
      <c r="B117" s="1"/>
      <c r="E117" s="1"/>
      <c r="F117" s="15"/>
      <c r="G117" s="1"/>
      <c r="H117" s="1"/>
      <c r="I117" s="1"/>
      <c r="J117" s="1"/>
      <c r="K117" s="1"/>
      <c r="L117" s="1"/>
      <c r="M117" s="16"/>
      <c r="N117" s="7"/>
      <c r="O117" s="33"/>
    </row>
    <row r="118" spans="1:15" s="6" customFormat="1" x14ac:dyDescent="0.25">
      <c r="A118" s="1"/>
      <c r="B118" s="1"/>
      <c r="E118" s="1"/>
      <c r="F118" s="15"/>
      <c r="G118" s="1"/>
      <c r="H118" s="1"/>
      <c r="I118" s="1"/>
      <c r="J118" s="1"/>
      <c r="K118" s="1"/>
      <c r="L118" s="1"/>
      <c r="M118" s="16"/>
      <c r="N118" s="7"/>
      <c r="O118" s="33"/>
    </row>
    <row r="119" spans="1:15" s="6" customFormat="1" x14ac:dyDescent="0.25">
      <c r="A119" s="1"/>
      <c r="B119" s="1"/>
      <c r="E119" s="1"/>
      <c r="F119" s="15"/>
      <c r="G119" s="1"/>
      <c r="H119" s="1"/>
      <c r="I119" s="1"/>
      <c r="J119" s="1"/>
      <c r="K119" s="1"/>
      <c r="L119" s="1"/>
      <c r="M119" s="16"/>
      <c r="N119" s="7"/>
      <c r="O119" s="33"/>
    </row>
    <row r="120" spans="1:15" s="6" customFormat="1" x14ac:dyDescent="0.25">
      <c r="A120" s="1"/>
      <c r="B120" s="1"/>
      <c r="E120" s="1"/>
      <c r="F120" s="15"/>
      <c r="G120" s="1"/>
      <c r="H120" s="1"/>
      <c r="I120" s="1"/>
      <c r="J120" s="1"/>
      <c r="K120" s="1"/>
      <c r="L120" s="1"/>
      <c r="M120" s="16"/>
      <c r="N120" s="7"/>
      <c r="O120" s="33"/>
    </row>
    <row r="121" spans="1:15" s="6" customFormat="1" x14ac:dyDescent="0.25">
      <c r="A121" s="1"/>
      <c r="B121" s="1"/>
      <c r="E121" s="1"/>
      <c r="F121" s="15"/>
      <c r="G121" s="1"/>
      <c r="H121" s="1"/>
      <c r="I121" s="1"/>
      <c r="J121" s="1"/>
      <c r="K121" s="1"/>
      <c r="L121" s="1"/>
      <c r="M121" s="16"/>
      <c r="N121" s="7"/>
      <c r="O121" s="33"/>
    </row>
    <row r="122" spans="1:15" s="6" customFormat="1" x14ac:dyDescent="0.25">
      <c r="A122" s="1"/>
      <c r="B122" s="1"/>
      <c r="E122" s="1"/>
      <c r="F122" s="15"/>
      <c r="G122" s="1"/>
      <c r="H122" s="1"/>
      <c r="I122" s="1"/>
      <c r="J122" s="1"/>
      <c r="K122" s="1"/>
      <c r="L122" s="1"/>
      <c r="M122" s="16"/>
      <c r="N122" s="7"/>
      <c r="O122" s="33"/>
    </row>
    <row r="123" spans="1:15" s="6" customFormat="1" x14ac:dyDescent="0.25">
      <c r="A123" s="1"/>
      <c r="B123" s="1"/>
      <c r="E123" s="1"/>
      <c r="F123" s="15"/>
      <c r="G123" s="1"/>
      <c r="H123" s="1"/>
      <c r="I123" s="1"/>
      <c r="J123" s="1"/>
      <c r="K123" s="1"/>
      <c r="L123" s="1"/>
      <c r="M123" s="16"/>
      <c r="N123" s="7"/>
      <c r="O123" s="33"/>
    </row>
    <row r="124" spans="1:15" s="6" customFormat="1" x14ac:dyDescent="0.25">
      <c r="A124" s="1"/>
      <c r="B124" s="1"/>
      <c r="E124" s="1"/>
      <c r="F124" s="15"/>
      <c r="G124" s="1"/>
      <c r="H124" s="1"/>
      <c r="I124" s="1"/>
      <c r="J124" s="1"/>
      <c r="K124" s="1"/>
      <c r="L124" s="1"/>
      <c r="M124" s="16"/>
      <c r="N124" s="7"/>
      <c r="O124" s="33"/>
    </row>
    <row r="125" spans="1:15" s="6" customFormat="1" x14ac:dyDescent="0.25">
      <c r="A125" s="1"/>
      <c r="B125" s="1"/>
      <c r="E125" s="1"/>
      <c r="F125" s="15"/>
      <c r="G125" s="1"/>
      <c r="H125" s="1"/>
      <c r="I125" s="1"/>
      <c r="J125" s="1"/>
      <c r="K125" s="1"/>
      <c r="L125" s="1"/>
      <c r="M125" s="16"/>
      <c r="N125" s="7"/>
      <c r="O125" s="33"/>
    </row>
    <row r="126" spans="1:15" s="6" customFormat="1" x14ac:dyDescent="0.25">
      <c r="A126" s="1"/>
      <c r="B126" s="1"/>
      <c r="E126" s="1"/>
      <c r="F126" s="15"/>
      <c r="G126" s="1"/>
      <c r="H126" s="1"/>
      <c r="I126" s="1"/>
      <c r="J126" s="1"/>
      <c r="K126" s="1"/>
      <c r="L126" s="1"/>
      <c r="M126" s="16"/>
      <c r="N126" s="7"/>
      <c r="O126" s="33"/>
    </row>
    <row r="127" spans="1:15" s="6" customFormat="1" x14ac:dyDescent="0.25">
      <c r="A127" s="1"/>
      <c r="B127" s="1"/>
      <c r="E127" s="1"/>
      <c r="F127" s="15"/>
      <c r="G127" s="1"/>
      <c r="H127" s="1"/>
      <c r="I127" s="1"/>
      <c r="J127" s="1"/>
      <c r="K127" s="1"/>
      <c r="L127" s="1"/>
      <c r="M127" s="16"/>
      <c r="N127" s="7"/>
      <c r="O127" s="33"/>
    </row>
    <row r="128" spans="1:15" s="6" customFormat="1" x14ac:dyDescent="0.25">
      <c r="A128" s="1"/>
      <c r="B128" s="1"/>
      <c r="E128" s="1"/>
      <c r="F128" s="15"/>
      <c r="G128" s="1"/>
      <c r="H128" s="1"/>
      <c r="I128" s="1"/>
      <c r="J128" s="1"/>
      <c r="K128" s="1"/>
      <c r="L128" s="1"/>
      <c r="M128" s="16"/>
      <c r="N128" s="7"/>
      <c r="O128" s="33"/>
    </row>
    <row r="129" spans="1:15" s="6" customFormat="1" x14ac:dyDescent="0.25">
      <c r="A129" s="1"/>
      <c r="B129" s="1"/>
      <c r="E129" s="1"/>
      <c r="F129" s="15"/>
      <c r="G129" s="1"/>
      <c r="H129" s="1"/>
      <c r="I129" s="1"/>
      <c r="J129" s="1"/>
      <c r="K129" s="1"/>
      <c r="L129" s="1"/>
      <c r="M129" s="16"/>
      <c r="N129" s="7"/>
      <c r="O129" s="33"/>
    </row>
    <row r="130" spans="1:15" s="6" customFormat="1" x14ac:dyDescent="0.25">
      <c r="A130" s="1"/>
      <c r="B130" s="1"/>
      <c r="E130" s="1"/>
      <c r="F130" s="15"/>
      <c r="G130" s="1"/>
      <c r="H130" s="1"/>
      <c r="I130" s="1"/>
      <c r="J130" s="1"/>
      <c r="K130" s="1"/>
      <c r="L130" s="1"/>
      <c r="M130" s="16"/>
      <c r="N130" s="7"/>
      <c r="O130" s="33"/>
    </row>
    <row r="131" spans="1:15" s="6" customFormat="1" x14ac:dyDescent="0.25">
      <c r="A131" s="1"/>
      <c r="B131" s="1"/>
      <c r="E131" s="1"/>
      <c r="F131" s="15"/>
      <c r="G131" s="1"/>
      <c r="H131" s="1"/>
      <c r="I131" s="1"/>
      <c r="J131" s="1"/>
      <c r="K131" s="1"/>
      <c r="L131" s="1"/>
      <c r="M131" s="16"/>
      <c r="N131" s="7"/>
      <c r="O131" s="33"/>
    </row>
    <row r="132" spans="1:15" s="6" customFormat="1" x14ac:dyDescent="0.25">
      <c r="A132" s="1"/>
      <c r="B132" s="1"/>
      <c r="E132" s="1"/>
      <c r="F132" s="15"/>
      <c r="G132" s="1"/>
      <c r="H132" s="1"/>
      <c r="I132" s="1"/>
      <c r="J132" s="1"/>
      <c r="K132" s="1"/>
      <c r="L132" s="1"/>
      <c r="M132" s="16"/>
      <c r="N132" s="7"/>
      <c r="O132" s="33"/>
    </row>
  </sheetData>
  <mergeCells count="7">
    <mergeCell ref="M17:O17"/>
    <mergeCell ref="M18:O18"/>
    <mergeCell ref="G1:J1"/>
    <mergeCell ref="M23:O23"/>
    <mergeCell ref="A1:F1"/>
    <mergeCell ref="K1:O1"/>
    <mergeCell ref="M16:O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CCT</vt:lpstr>
      <vt:lpstr>CCT - Projeto 32</vt:lpstr>
      <vt:lpstr>CERES</vt:lpstr>
      <vt:lpstr>CEO - Projeto 52</vt:lpstr>
      <vt:lpstr>CEPLAN - Projeto 54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2023-05-16T16:51:48Z</dcterms:modified>
</cp:coreProperties>
</file>