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356.2017 - UDESC -   - Alimentação PROEX - SGPE 14837.2017  SRP VIG 07.03.19\"/>
    </mc:Choice>
  </mc:AlternateContent>
  <bookViews>
    <workbookView xWindow="0" yWindow="0" windowWidth="20490" windowHeight="8445" tabRatio="857" activeTab="1"/>
  </bookViews>
  <sheets>
    <sheet name="PROEX" sheetId="163" r:id="rId1"/>
    <sheet name="GESTOR" sheetId="162" r:id="rId2"/>
    <sheet name="Modelo Anexo II IN 002_2014" sheetId="77" r:id="rId3"/>
  </sheets>
  <definedNames>
    <definedName name="diasuteis" localSheetId="1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52511"/>
</workbook>
</file>

<file path=xl/calcChain.xml><?xml version="1.0" encoding="utf-8"?>
<calcChain xmlns="http://schemas.openxmlformats.org/spreadsheetml/2006/main">
  <c r="M4" i="162" l="1"/>
  <c r="M5" i="162"/>
  <c r="M6" i="162"/>
  <c r="M7" i="162"/>
  <c r="M8" i="162"/>
  <c r="M9" i="162"/>
  <c r="K10" i="162"/>
  <c r="L10" i="162" s="1"/>
  <c r="M10" i="162"/>
  <c r="N10" i="162"/>
  <c r="K11" i="162"/>
  <c r="L11" i="162" s="1"/>
  <c r="M11" i="162"/>
  <c r="N11" i="162"/>
  <c r="M12" i="162"/>
  <c r="M13" i="162"/>
  <c r="M14" i="162"/>
  <c r="M15" i="162"/>
  <c r="M16" i="162"/>
  <c r="M17" i="162"/>
  <c r="M18" i="162"/>
  <c r="K12" i="162"/>
  <c r="L12" i="162" s="1"/>
  <c r="K13" i="162"/>
  <c r="N13" i="162" s="1"/>
  <c r="K14" i="162"/>
  <c r="L14" i="162" s="1"/>
  <c r="K15" i="162"/>
  <c r="N15" i="162" s="1"/>
  <c r="L15" i="162"/>
  <c r="K16" i="162"/>
  <c r="L16" i="162" s="1"/>
  <c r="K17" i="162"/>
  <c r="N17" i="162" s="1"/>
  <c r="K18" i="162"/>
  <c r="L18" i="162" s="1"/>
  <c r="K16" i="163"/>
  <c r="L16" i="163" s="1"/>
  <c r="K17" i="163"/>
  <c r="L17" i="163" s="1"/>
  <c r="K18" i="163"/>
  <c r="L18" i="163" s="1"/>
  <c r="K4" i="163"/>
  <c r="L4" i="163" s="1"/>
  <c r="K5" i="163"/>
  <c r="L5" i="163" s="1"/>
  <c r="K6" i="163"/>
  <c r="L6" i="163" s="1"/>
  <c r="K7" i="163"/>
  <c r="L7" i="163" s="1"/>
  <c r="K8" i="163"/>
  <c r="L8" i="163"/>
  <c r="K9" i="163"/>
  <c r="L9" i="163" s="1"/>
  <c r="K10" i="163"/>
  <c r="L10" i="163" s="1"/>
  <c r="K11" i="163"/>
  <c r="L11" i="163" s="1"/>
  <c r="K12" i="163"/>
  <c r="L12" i="163" s="1"/>
  <c r="K9" i="162" l="1"/>
  <c r="K7" i="162"/>
  <c r="K8" i="162"/>
  <c r="L17" i="162"/>
  <c r="N18" i="162"/>
  <c r="N16" i="162"/>
  <c r="N14" i="162"/>
  <c r="N12" i="162"/>
  <c r="L13" i="162"/>
  <c r="K15" i="163"/>
  <c r="L15" i="163" l="1"/>
  <c r="K6" i="162"/>
  <c r="L8" i="162"/>
  <c r="N8" i="162"/>
  <c r="L7" i="162"/>
  <c r="N7" i="162"/>
  <c r="L9" i="162"/>
  <c r="N9" i="162"/>
  <c r="K14" i="163"/>
  <c r="K5" i="162" s="1"/>
  <c r="K13" i="163"/>
  <c r="K4" i="162" s="1"/>
  <c r="L6" i="162" l="1"/>
  <c r="N6" i="162"/>
  <c r="L4" i="162"/>
  <c r="N4" i="162"/>
  <c r="L5" i="162"/>
  <c r="N5" i="162"/>
  <c r="M19" i="162"/>
  <c r="N24" i="162" s="1"/>
  <c r="L13" i="163"/>
  <c r="N19" i="162" l="1"/>
  <c r="N25" i="162" s="1"/>
  <c r="L14" i="163"/>
  <c r="N27" i="162" l="1"/>
</calcChain>
</file>

<file path=xl/sharedStrings.xml><?xml version="1.0" encoding="utf-8"?>
<sst xmlns="http://schemas.openxmlformats.org/spreadsheetml/2006/main" count="195" uniqueCount="69">
  <si>
    <t>Saldo / Automático</t>
  </si>
  <si>
    <t>...../...../......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</si>
  <si>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</si>
  <si>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</si>
  <si>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</si>
  <si>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</si>
  <si>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</si>
  <si>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</si>
  <si>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</si>
  <si>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</si>
  <si>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</si>
  <si>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</si>
  <si>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</si>
  <si>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</si>
  <si>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</si>
  <si>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</si>
  <si>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</si>
  <si>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</si>
  <si>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</si>
  <si>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</si>
  <si>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</si>
  <si>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</si>
  <si>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</si>
  <si>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</si>
  <si>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SALDO</t>
  </si>
  <si>
    <t>Valor Total da Ata com Aditivo</t>
  </si>
  <si>
    <t>Valor Utilizado</t>
  </si>
  <si>
    <t>% Aditivos</t>
  </si>
  <si>
    <t>% Utilizado</t>
  </si>
  <si>
    <t>ITEM</t>
  </si>
  <si>
    <t>Qtde Utilizada</t>
  </si>
  <si>
    <t>LOTE</t>
  </si>
  <si>
    <t>Valor Registrado</t>
  </si>
  <si>
    <t>CENTRO PARTICIPANTE: REITORIA/PROEX</t>
  </si>
  <si>
    <t>*Condições de execução, fornecimento e prazos conforme Termo de Referência</t>
  </si>
  <si>
    <t>Café da manhã</t>
  </si>
  <si>
    <t>Almoço</t>
  </si>
  <si>
    <t>Jantar</t>
  </si>
  <si>
    <t>339039.41</t>
  </si>
  <si>
    <t>CENTRO PARTICIPANTE: GESTOR</t>
  </si>
  <si>
    <t>PROCESSO: 1356/2017/UDESC</t>
  </si>
  <si>
    <t>OBJETO: FORNECIMENTO DE ALIMENTAÇÃO PARA EVENTOS UDESC 2018</t>
  </si>
  <si>
    <t>VIGÊNCIA DA ATA: 08/03/2018 até 07/03/2019</t>
  </si>
  <si>
    <t xml:space="preserve"> Contrato nº  xxxx/2018 Qtde. DT</t>
  </si>
  <si>
    <t>Descrição do Lote</t>
  </si>
  <si>
    <t>Empresa</t>
  </si>
  <si>
    <t>Período</t>
  </si>
  <si>
    <t>OBJETO</t>
  </si>
  <si>
    <t>Detalhamento</t>
  </si>
  <si>
    <t>Quantidade</t>
  </si>
  <si>
    <t>Preço Unitário Máximo</t>
  </si>
  <si>
    <t>Refeições para JIUDESC 2018- Município: Ibirama SC</t>
  </si>
  <si>
    <t>SÃO BENTO ALIMENTOS E EVENTOS EIRELI ME. CNPJ: 13.273.877/0001-06</t>
  </si>
  <si>
    <t>27 de abril a 01 de maio</t>
  </si>
  <si>
    <t>Refeição</t>
  </si>
  <si>
    <t xml:space="preserve">Refeições para Jogos Universitários Catarinenses - JUC's 62º - Local: Criciuma (a confirmar) </t>
  </si>
  <si>
    <t>julho de 2018</t>
  </si>
  <si>
    <t>Refeições para Jogos Universitários Catarinenses - JUC's - Natação - Local: Blumenau - Santa Catarina</t>
  </si>
  <si>
    <t xml:space="preserve"> julho 2018</t>
  </si>
  <si>
    <t>Refeições para Jogos Universitários Catarinenses - JUC's - Atletismo- Município: a definir - Santa Catarina.</t>
  </si>
  <si>
    <t>Previsto para Julho de 2018</t>
  </si>
  <si>
    <t>Projeto de extensão CEAVI  dia d sepex - Ibirama Santa Catarina.</t>
  </si>
  <si>
    <t>Previsto para agosto de 2018</t>
  </si>
  <si>
    <t>Pregão 1356/2017/UDESC - SRP</t>
  </si>
  <si>
    <t>FORNECIMENTO DE ALIMENTAÇÃO PARA EVENTOS UDESC 2018</t>
  </si>
  <si>
    <t>Contrato nº  535/2018 Qtde. DT</t>
  </si>
  <si>
    <t xml:space="preserve"> OS nº  972/2018 Qtde. DT</t>
  </si>
  <si>
    <t xml:space="preserve"> OS nº  1101/2018 Qtde. DT</t>
  </si>
  <si>
    <t>Resumo Atualizado em 12/09/18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</si>
</sst>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</cellStyleXfs>
  <cellXfs count="103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3" fontId="5" fillId="0" borderId="0" xfId="1" applyNumberFormat="1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1" fontId="5" fillId="0" borderId="0" xfId="1" applyNumberFormat="1" applyFont="1" applyFill="1" applyAlignment="1" applyProtection="1">
      <alignment horizont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0" xfId="0" applyNumberFormat="1" applyFont="1" applyFill="1" applyAlignment="1">
      <alignment horizontal="center" vertical="center" wrapText="1"/>
    </xf>
    <xf numFmtId="166" fontId="5" fillId="9" borderId="1" xfId="0" applyNumberFormat="1" applyFont="1" applyFill="1" applyBorder="1" applyAlignment="1">
      <alignment horizontal="center" vertical="center" wrapText="1"/>
    </xf>
    <xf numFmtId="44" fontId="5" fillId="11" borderId="1" xfId="13" applyFont="1" applyFill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3" fontId="5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11" borderId="1" xfId="13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5" fillId="7" borderId="12" xfId="1" applyFont="1" applyFill="1" applyBorder="1" applyAlignment="1" applyProtection="1">
      <alignment horizontal="left"/>
      <protection locked="0"/>
    </xf>
    <xf numFmtId="0" fontId="5" fillId="7" borderId="18" xfId="1" applyFont="1" applyFill="1" applyBorder="1" applyAlignment="1" applyProtection="1">
      <alignment horizontal="left"/>
      <protection locked="0"/>
    </xf>
    <xf numFmtId="44" fontId="5" fillId="7" borderId="18" xfId="13" applyFont="1" applyFill="1" applyBorder="1" applyAlignment="1" applyProtection="1">
      <alignment horizontal="left"/>
      <protection locked="0"/>
    </xf>
    <xf numFmtId="168" fontId="5" fillId="7" borderId="6" xfId="1" applyNumberFormat="1" applyFont="1" applyFill="1" applyBorder="1" applyAlignment="1" applyProtection="1">
      <alignment horizontal="right"/>
      <protection locked="0"/>
    </xf>
    <xf numFmtId="0" fontId="5" fillId="7" borderId="14" xfId="1" applyFont="1" applyFill="1" applyBorder="1" applyAlignment="1" applyProtection="1">
      <alignment horizontal="left"/>
      <protection locked="0"/>
    </xf>
    <xf numFmtId="0" fontId="5" fillId="7" borderId="0" xfId="1" applyFont="1" applyFill="1" applyBorder="1" applyAlignment="1" applyProtection="1">
      <alignment horizontal="left"/>
      <protection locked="0"/>
    </xf>
    <xf numFmtId="44" fontId="5" fillId="7" borderId="0" xfId="13" applyFont="1" applyFill="1" applyBorder="1" applyAlignment="1" applyProtection="1">
      <alignment horizontal="left"/>
      <protection locked="0"/>
    </xf>
    <xf numFmtId="168" fontId="5" fillId="7" borderId="11" xfId="1" applyNumberFormat="1" applyFont="1" applyFill="1" applyBorder="1" applyAlignment="1" applyProtection="1">
      <alignment horizontal="right"/>
      <protection locked="0"/>
    </xf>
    <xf numFmtId="2" fontId="5" fillId="7" borderId="11" xfId="1" applyNumberFormat="1" applyFont="1" applyFill="1" applyBorder="1" applyAlignment="1">
      <alignment horizontal="right"/>
    </xf>
    <xf numFmtId="0" fontId="5" fillId="7" borderId="15" xfId="1" applyFont="1" applyFill="1" applyBorder="1" applyAlignment="1" applyProtection="1">
      <alignment horizontal="left"/>
      <protection locked="0"/>
    </xf>
    <xf numFmtId="0" fontId="5" fillId="7" borderId="17" xfId="1" applyFont="1" applyFill="1" applyBorder="1" applyAlignment="1" applyProtection="1">
      <alignment horizontal="left"/>
      <protection locked="0"/>
    </xf>
    <xf numFmtId="44" fontId="5" fillId="7" borderId="17" xfId="13" applyFont="1" applyFill="1" applyBorder="1" applyAlignment="1" applyProtection="1">
      <alignment horizontal="left"/>
      <protection locked="0"/>
    </xf>
    <xf numFmtId="9" fontId="5" fillId="7" borderId="7" xfId="12" applyFont="1" applyFill="1" applyBorder="1" applyAlignment="1" applyProtection="1">
      <alignment horizontal="right"/>
      <protection locked="0"/>
    </xf>
    <xf numFmtId="0" fontId="5" fillId="7" borderId="8" xfId="1" applyFont="1" applyFill="1" applyBorder="1" applyAlignment="1" applyProtection="1">
      <alignment horizontal="left"/>
      <protection locked="0"/>
    </xf>
    <xf numFmtId="0" fontId="5" fillId="7" borderId="9" xfId="1" applyFont="1" applyFill="1" applyBorder="1" applyAlignment="1" applyProtection="1">
      <alignment horizontal="left"/>
      <protection locked="0"/>
    </xf>
    <xf numFmtId="44" fontId="5" fillId="7" borderId="9" xfId="13" applyFont="1" applyFill="1" applyBorder="1" applyAlignment="1" applyProtection="1">
      <alignment horizontal="left"/>
      <protection locked="0"/>
    </xf>
    <xf numFmtId="0" fontId="5" fillId="7" borderId="10" xfId="1" applyFont="1" applyFill="1" applyBorder="1" applyAlignment="1" applyProtection="1">
      <alignment horizontal="left"/>
      <protection locked="0"/>
    </xf>
    <xf numFmtId="0" fontId="5" fillId="8" borderId="1" xfId="0" applyFont="1" applyFill="1" applyBorder="1" applyAlignment="1">
      <alignment horizontal="center" vertical="center" wrapText="1"/>
    </xf>
    <xf numFmtId="165" fontId="5" fillId="2" borderId="1" xfId="3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44" fontId="5" fillId="0" borderId="1" xfId="13" applyFont="1" applyFill="1" applyBorder="1" applyAlignment="1">
      <alignment vertical="center" wrapText="1"/>
    </xf>
    <xf numFmtId="44" fontId="5" fillId="8" borderId="1" xfId="13" applyFont="1" applyFill="1" applyBorder="1" applyAlignment="1" applyProtection="1">
      <alignment horizontal="center" vertical="center" wrapText="1"/>
    </xf>
    <xf numFmtId="44" fontId="16" fillId="0" borderId="1" xfId="13" applyFont="1" applyFill="1" applyBorder="1" applyAlignment="1">
      <alignment horizontal="center" vertical="center" wrapText="1"/>
    </xf>
    <xf numFmtId="44" fontId="16" fillId="8" borderId="1" xfId="13" applyFont="1" applyFill="1" applyBorder="1" applyAlignment="1">
      <alignment horizontal="center" vertical="center" wrapText="1"/>
    </xf>
    <xf numFmtId="0" fontId="5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1" applyFont="1" applyFill="1" applyBorder="1" applyAlignment="1" applyProtection="1">
      <alignment wrapText="1"/>
      <protection locked="0"/>
    </xf>
    <xf numFmtId="0" fontId="5" fillId="12" borderId="6" xfId="1" applyFont="1" applyFill="1" applyBorder="1" applyAlignment="1" applyProtection="1">
      <alignment wrapText="1"/>
      <protection locked="0"/>
    </xf>
    <xf numFmtId="14" fontId="5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wrapText="1"/>
      <protection locked="0"/>
    </xf>
    <xf numFmtId="0" fontId="5" fillId="0" borderId="6" xfId="1" applyFont="1" applyFill="1" applyBorder="1" applyAlignment="1" applyProtection="1">
      <alignment wrapText="1"/>
      <protection locked="0"/>
    </xf>
    <xf numFmtId="0" fontId="5" fillId="6" borderId="6" xfId="1" applyFont="1" applyFill="1" applyBorder="1" applyAlignment="1" applyProtection="1">
      <alignment horizontal="center" wrapText="1"/>
      <protection locked="0"/>
    </xf>
    <xf numFmtId="0" fontId="5" fillId="6" borderId="1" xfId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0" applyNumberFormat="1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>
      <alignment horizontal="center" vertical="center"/>
    </xf>
    <xf numFmtId="0" fontId="1" fillId="8" borderId="1" xfId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left" vertical="center" wrapText="1"/>
    </xf>
    <xf numFmtId="0" fontId="5" fillId="7" borderId="18" xfId="1" applyFont="1" applyFill="1" applyBorder="1" applyAlignment="1">
      <alignment horizontal="left" vertical="center" wrapText="1"/>
    </xf>
    <xf numFmtId="0" fontId="5" fillId="7" borderId="13" xfId="1" applyFont="1" applyFill="1" applyBorder="1" applyAlignment="1">
      <alignment horizontal="left" vertical="center" wrapText="1"/>
    </xf>
    <xf numFmtId="0" fontId="5" fillId="7" borderId="1" xfId="1" applyFont="1" applyFill="1" applyBorder="1" applyAlignment="1">
      <alignment horizontal="left" vertical="center" wrapText="1"/>
    </xf>
    <xf numFmtId="0" fontId="5" fillId="7" borderId="15" xfId="1" applyFont="1" applyFill="1" applyBorder="1" applyAlignment="1">
      <alignment horizontal="left" vertical="center" wrapText="1"/>
    </xf>
    <xf numFmtId="0" fontId="5" fillId="7" borderId="17" xfId="1" applyFont="1" applyFill="1" applyBorder="1" applyAlignment="1">
      <alignment horizontal="left" vertical="center" wrapText="1"/>
    </xf>
    <xf numFmtId="0" fontId="5" fillId="7" borderId="16" xfId="1" applyFont="1" applyFill="1" applyBorder="1" applyAlignment="1">
      <alignment horizontal="left" vertical="center" wrapText="1"/>
    </xf>
    <xf numFmtId="0" fontId="5" fillId="11" borderId="8" xfId="0" applyNumberFormat="1" applyFont="1" applyFill="1" applyBorder="1" applyAlignment="1">
      <alignment horizontal="center" vertical="center" wrapText="1"/>
    </xf>
    <xf numFmtId="0" fontId="5" fillId="11" borderId="9" xfId="0" applyNumberFormat="1" applyFont="1" applyFill="1" applyBorder="1" applyAlignment="1">
      <alignment horizontal="center" vertical="center" wrapText="1"/>
    </xf>
    <xf numFmtId="0" fontId="5" fillId="11" borderId="10" xfId="0" applyNumberFormat="1" applyFont="1" applyFill="1" applyBorder="1" applyAlignment="1">
      <alignment horizontal="center" vertical="center" wrapText="1"/>
    </xf>
    <xf numFmtId="0" fontId="5" fillId="11" borderId="8" xfId="0" applyNumberFormat="1" applyFont="1" applyFill="1" applyBorder="1" applyAlignment="1">
      <alignment horizontal="left" vertical="center" wrapText="1"/>
    </xf>
    <xf numFmtId="0" fontId="5" fillId="11" borderId="9" xfId="0" applyNumberFormat="1" applyFont="1" applyFill="1" applyBorder="1" applyAlignment="1">
      <alignment horizontal="left" vertical="center" wrapText="1"/>
    </xf>
    <xf numFmtId="0" fontId="5" fillId="11" borderId="10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opLeftCell="F12" zoomScale="80" zoomScaleNormal="80" workbookViewId="0">
      <selection activeCell="K4" sqref="K4:K18"/>
    </sheetView>
  </sheetViews>
  <sheetFormatPr defaultColWidth="9.7109375" defaultRowHeight="15" x14ac:dyDescent="0.25"/>
  <cols>
    <col min="1" max="1" width="47.140625" style="1" customWidth="1"/>
    <col min="2" max="2" width="31.85546875" style="1" customWidth="1"/>
    <col min="3" max="3" width="28.140625" style="1" customWidth="1"/>
    <col min="4" max="4" width="9" style="1" customWidth="1"/>
    <col min="5" max="5" width="8.140625" style="1" customWidth="1"/>
    <col min="6" max="6" width="16.85546875" style="1" customWidth="1"/>
    <col min="7" max="8" width="16.5703125" style="1" customWidth="1"/>
    <col min="9" max="9" width="15.42578125" style="1" customWidth="1"/>
    <col min="10" max="10" width="12.85546875" style="19" customWidth="1"/>
    <col min="11" max="11" width="13.28515625" style="26" customWidth="1"/>
    <col min="12" max="12" width="12.5703125" style="17" customWidth="1"/>
    <col min="13" max="23" width="13.5703125" style="18" customWidth="1"/>
    <col min="24" max="16384" width="9.7109375" style="15"/>
  </cols>
  <sheetData>
    <row r="1" spans="1:23" ht="44.25" customHeight="1" x14ac:dyDescent="0.25">
      <c r="A1" s="75" t="s">
        <v>40</v>
      </c>
      <c r="B1" s="75"/>
      <c r="C1" s="75"/>
      <c r="D1" s="75" t="s">
        <v>41</v>
      </c>
      <c r="E1" s="75"/>
      <c r="F1" s="75"/>
      <c r="G1" s="75"/>
      <c r="H1" s="75"/>
      <c r="I1" s="75"/>
      <c r="J1" s="75" t="s">
        <v>42</v>
      </c>
      <c r="K1" s="75"/>
      <c r="L1" s="75"/>
      <c r="M1" s="74" t="s">
        <v>65</v>
      </c>
      <c r="N1" s="74" t="s">
        <v>66</v>
      </c>
      <c r="O1" s="74" t="s">
        <v>67</v>
      </c>
      <c r="P1" s="74" t="s">
        <v>43</v>
      </c>
      <c r="Q1" s="74" t="s">
        <v>43</v>
      </c>
      <c r="R1" s="74" t="s">
        <v>43</v>
      </c>
      <c r="S1" s="74" t="s">
        <v>43</v>
      </c>
      <c r="T1" s="74" t="s">
        <v>43</v>
      </c>
      <c r="U1" s="74" t="s">
        <v>43</v>
      </c>
      <c r="V1" s="74" t="s">
        <v>43</v>
      </c>
      <c r="W1" s="74" t="s">
        <v>43</v>
      </c>
    </row>
    <row r="2" spans="1:23" ht="24.75" customHeight="1" x14ac:dyDescent="0.25">
      <c r="A2" s="75" t="s">
        <v>33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pans="1:23" s="16" customFormat="1" ht="34.5" customHeight="1" x14ac:dyDescent="0.2">
      <c r="A3" s="20" t="s">
        <v>44</v>
      </c>
      <c r="B3" s="20" t="s">
        <v>45</v>
      </c>
      <c r="C3" s="20" t="s">
        <v>46</v>
      </c>
      <c r="D3" s="21" t="s">
        <v>31</v>
      </c>
      <c r="E3" s="21" t="s">
        <v>29</v>
      </c>
      <c r="F3" s="21" t="s">
        <v>47</v>
      </c>
      <c r="G3" s="21" t="s">
        <v>4</v>
      </c>
      <c r="H3" s="21" t="s">
        <v>48</v>
      </c>
      <c r="I3" s="22" t="s">
        <v>50</v>
      </c>
      <c r="J3" s="53" t="s">
        <v>49</v>
      </c>
      <c r="K3" s="23" t="s">
        <v>0</v>
      </c>
      <c r="L3" s="20" t="s">
        <v>2</v>
      </c>
      <c r="M3" s="65">
        <v>43199</v>
      </c>
      <c r="N3" s="65">
        <v>43262</v>
      </c>
      <c r="O3" s="65">
        <v>43278</v>
      </c>
      <c r="P3" s="62" t="s">
        <v>1</v>
      </c>
      <c r="Q3" s="62" t="s">
        <v>1</v>
      </c>
      <c r="R3" s="62" t="s">
        <v>1</v>
      </c>
      <c r="S3" s="62" t="s">
        <v>1</v>
      </c>
      <c r="T3" s="62" t="s">
        <v>1</v>
      </c>
      <c r="U3" s="62" t="s">
        <v>1</v>
      </c>
      <c r="V3" s="62" t="s">
        <v>1</v>
      </c>
      <c r="W3" s="62" t="s">
        <v>1</v>
      </c>
    </row>
    <row r="4" spans="1:23" s="16" customFormat="1" ht="34.5" customHeight="1" x14ac:dyDescent="0.2">
      <c r="A4" s="78" t="s">
        <v>51</v>
      </c>
      <c r="B4" s="78" t="s">
        <v>52</v>
      </c>
      <c r="C4" s="78" t="s">
        <v>53</v>
      </c>
      <c r="D4" s="76">
        <v>1</v>
      </c>
      <c r="E4" s="52">
        <v>1</v>
      </c>
      <c r="F4" s="52" t="s">
        <v>35</v>
      </c>
      <c r="G4" s="52" t="s">
        <v>54</v>
      </c>
      <c r="H4" s="52" t="s">
        <v>38</v>
      </c>
      <c r="I4" s="58">
        <v>6.31</v>
      </c>
      <c r="J4" s="34">
        <v>4000</v>
      </c>
      <c r="K4" s="24">
        <f t="shared" ref="K4:K12" si="0">J4-(SUM(M4:W4))</f>
        <v>0</v>
      </c>
      <c r="L4" s="25" t="str">
        <f t="shared" ref="L4:L12" si="1">IF(K4&lt;0,"ATENÇÃO","OK")</f>
        <v>OK</v>
      </c>
      <c r="M4" s="66">
        <v>4000</v>
      </c>
      <c r="N4" s="67"/>
      <c r="O4" s="67"/>
      <c r="P4" s="62"/>
      <c r="Q4" s="62"/>
      <c r="R4" s="62"/>
      <c r="S4" s="62"/>
      <c r="T4" s="62"/>
      <c r="U4" s="62"/>
      <c r="V4" s="62"/>
      <c r="W4" s="62"/>
    </row>
    <row r="5" spans="1:23" s="16" customFormat="1" ht="34.5" customHeight="1" x14ac:dyDescent="0.2">
      <c r="A5" s="78"/>
      <c r="B5" s="78"/>
      <c r="C5" s="78"/>
      <c r="D5" s="76"/>
      <c r="E5" s="52">
        <v>2</v>
      </c>
      <c r="F5" s="52" t="s">
        <v>36</v>
      </c>
      <c r="G5" s="52" t="s">
        <v>54</v>
      </c>
      <c r="H5" s="52" t="s">
        <v>38</v>
      </c>
      <c r="I5" s="59">
        <v>10.53</v>
      </c>
      <c r="J5" s="34">
        <v>4000</v>
      </c>
      <c r="K5" s="24">
        <f t="shared" si="0"/>
        <v>0</v>
      </c>
      <c r="L5" s="25" t="str">
        <f t="shared" si="1"/>
        <v>OK</v>
      </c>
      <c r="M5" s="66">
        <v>4000</v>
      </c>
      <c r="N5" s="67"/>
      <c r="O5" s="67"/>
      <c r="P5" s="62"/>
      <c r="Q5" s="62"/>
      <c r="R5" s="62"/>
      <c r="S5" s="62"/>
      <c r="T5" s="62"/>
      <c r="U5" s="62"/>
      <c r="V5" s="62"/>
      <c r="W5" s="62"/>
    </row>
    <row r="6" spans="1:23" s="16" customFormat="1" ht="34.5" customHeight="1" x14ac:dyDescent="0.2">
      <c r="A6" s="78"/>
      <c r="B6" s="78"/>
      <c r="C6" s="78"/>
      <c r="D6" s="76"/>
      <c r="E6" s="52">
        <v>3</v>
      </c>
      <c r="F6" s="52" t="s">
        <v>37</v>
      </c>
      <c r="G6" s="52" t="s">
        <v>54</v>
      </c>
      <c r="H6" s="52" t="s">
        <v>38</v>
      </c>
      <c r="I6" s="59">
        <v>10.53</v>
      </c>
      <c r="J6" s="34">
        <v>4000</v>
      </c>
      <c r="K6" s="24">
        <f t="shared" si="0"/>
        <v>0</v>
      </c>
      <c r="L6" s="25" t="str">
        <f t="shared" si="1"/>
        <v>OK</v>
      </c>
      <c r="M6" s="66">
        <v>4000</v>
      </c>
      <c r="N6" s="67"/>
      <c r="O6" s="67"/>
      <c r="P6" s="62"/>
      <c r="Q6" s="62"/>
      <c r="R6" s="62"/>
      <c r="S6" s="62"/>
      <c r="T6" s="62"/>
      <c r="U6" s="62"/>
      <c r="V6" s="62"/>
      <c r="W6" s="62"/>
    </row>
    <row r="7" spans="1:23" s="16" customFormat="1" ht="34.5" customHeight="1" x14ac:dyDescent="0.2">
      <c r="A7" s="78" t="s">
        <v>55</v>
      </c>
      <c r="B7" s="78"/>
      <c r="C7" s="78" t="s">
        <v>56</v>
      </c>
      <c r="D7" s="76">
        <v>2</v>
      </c>
      <c r="E7" s="52">
        <v>1</v>
      </c>
      <c r="F7" s="52" t="s">
        <v>35</v>
      </c>
      <c r="G7" s="52" t="s">
        <v>54</v>
      </c>
      <c r="H7" s="52" t="s">
        <v>38</v>
      </c>
      <c r="I7" s="59">
        <v>11.73</v>
      </c>
      <c r="J7" s="34">
        <v>900</v>
      </c>
      <c r="K7" s="24">
        <f t="shared" si="0"/>
        <v>900</v>
      </c>
      <c r="L7" s="25" t="str">
        <f t="shared" si="1"/>
        <v>OK</v>
      </c>
      <c r="M7" s="67"/>
      <c r="N7" s="67"/>
      <c r="O7" s="67"/>
      <c r="P7" s="62"/>
      <c r="Q7" s="62"/>
      <c r="R7" s="62"/>
      <c r="S7" s="62"/>
      <c r="T7" s="62"/>
      <c r="U7" s="62"/>
      <c r="V7" s="62"/>
      <c r="W7" s="62"/>
    </row>
    <row r="8" spans="1:23" s="16" customFormat="1" ht="34.5" customHeight="1" x14ac:dyDescent="0.2">
      <c r="A8" s="78"/>
      <c r="B8" s="78"/>
      <c r="C8" s="78"/>
      <c r="D8" s="76"/>
      <c r="E8" s="52">
        <v>2</v>
      </c>
      <c r="F8" s="52" t="s">
        <v>36</v>
      </c>
      <c r="G8" s="52" t="s">
        <v>54</v>
      </c>
      <c r="H8" s="52" t="s">
        <v>38</v>
      </c>
      <c r="I8" s="59">
        <v>23.49</v>
      </c>
      <c r="J8" s="34">
        <v>900</v>
      </c>
      <c r="K8" s="24">
        <f t="shared" si="0"/>
        <v>900</v>
      </c>
      <c r="L8" s="25" t="str">
        <f t="shared" si="1"/>
        <v>OK</v>
      </c>
      <c r="M8" s="67"/>
      <c r="N8" s="68"/>
      <c r="O8" s="67"/>
      <c r="P8" s="62"/>
      <c r="Q8" s="62"/>
      <c r="R8" s="62"/>
      <c r="S8" s="62"/>
      <c r="T8" s="62"/>
      <c r="U8" s="62"/>
      <c r="V8" s="62"/>
      <c r="W8" s="62"/>
    </row>
    <row r="9" spans="1:23" s="16" customFormat="1" ht="34.5" customHeight="1" x14ac:dyDescent="0.2">
      <c r="A9" s="78"/>
      <c r="B9" s="78"/>
      <c r="C9" s="78"/>
      <c r="D9" s="76"/>
      <c r="E9" s="52">
        <v>3</v>
      </c>
      <c r="F9" s="52" t="s">
        <v>37</v>
      </c>
      <c r="G9" s="52" t="s">
        <v>54</v>
      </c>
      <c r="H9" s="52" t="s">
        <v>38</v>
      </c>
      <c r="I9" s="59">
        <v>22</v>
      </c>
      <c r="J9" s="34">
        <v>900</v>
      </c>
      <c r="K9" s="24">
        <f t="shared" si="0"/>
        <v>900</v>
      </c>
      <c r="L9" s="25" t="str">
        <f t="shared" si="1"/>
        <v>OK</v>
      </c>
      <c r="M9" s="67"/>
      <c r="N9" s="68"/>
      <c r="O9" s="67"/>
      <c r="P9" s="62"/>
      <c r="Q9" s="62"/>
      <c r="R9" s="62"/>
      <c r="S9" s="62"/>
      <c r="T9" s="62"/>
      <c r="U9" s="62"/>
      <c r="V9" s="62"/>
      <c r="W9" s="62"/>
    </row>
    <row r="10" spans="1:23" s="16" customFormat="1" ht="34.5" customHeight="1" x14ac:dyDescent="0.2">
      <c r="A10" s="78" t="s">
        <v>57</v>
      </c>
      <c r="B10" s="78"/>
      <c r="C10" s="78" t="s">
        <v>58</v>
      </c>
      <c r="D10" s="76">
        <v>3</v>
      </c>
      <c r="E10" s="52">
        <v>1</v>
      </c>
      <c r="F10" s="52" t="s">
        <v>35</v>
      </c>
      <c r="G10" s="52" t="s">
        <v>54</v>
      </c>
      <c r="H10" s="52" t="s">
        <v>38</v>
      </c>
      <c r="I10" s="59">
        <v>12.06</v>
      </c>
      <c r="J10" s="34">
        <v>90</v>
      </c>
      <c r="K10" s="24">
        <f t="shared" si="0"/>
        <v>90</v>
      </c>
      <c r="L10" s="25" t="str">
        <f t="shared" si="1"/>
        <v>OK</v>
      </c>
      <c r="M10" s="67"/>
      <c r="N10" s="67"/>
      <c r="O10" s="67"/>
      <c r="P10" s="62"/>
      <c r="Q10" s="62"/>
      <c r="R10" s="62"/>
      <c r="S10" s="62"/>
      <c r="T10" s="62"/>
      <c r="U10" s="62"/>
      <c r="V10" s="62"/>
      <c r="W10" s="62"/>
    </row>
    <row r="11" spans="1:23" s="16" customFormat="1" ht="34.5" customHeight="1" x14ac:dyDescent="0.2">
      <c r="A11" s="78"/>
      <c r="B11" s="78"/>
      <c r="C11" s="78"/>
      <c r="D11" s="76"/>
      <c r="E11" s="52">
        <v>2</v>
      </c>
      <c r="F11" s="52" t="s">
        <v>36</v>
      </c>
      <c r="G11" s="52" t="s">
        <v>54</v>
      </c>
      <c r="H11" s="52" t="s">
        <v>38</v>
      </c>
      <c r="I11" s="59">
        <v>25.16</v>
      </c>
      <c r="J11" s="34">
        <v>90</v>
      </c>
      <c r="K11" s="24">
        <f t="shared" si="0"/>
        <v>69</v>
      </c>
      <c r="L11" s="25" t="str">
        <f t="shared" si="1"/>
        <v>OK</v>
      </c>
      <c r="M11" s="67"/>
      <c r="N11" s="67"/>
      <c r="O11" s="66">
        <v>21</v>
      </c>
      <c r="P11" s="62"/>
      <c r="Q11" s="62"/>
      <c r="R11" s="62"/>
      <c r="S11" s="62"/>
      <c r="T11" s="62"/>
      <c r="U11" s="62"/>
      <c r="V11" s="62"/>
      <c r="W11" s="62"/>
    </row>
    <row r="12" spans="1:23" s="16" customFormat="1" ht="34.5" customHeight="1" x14ac:dyDescent="0.2">
      <c r="A12" s="78"/>
      <c r="B12" s="78"/>
      <c r="C12" s="78"/>
      <c r="D12" s="76"/>
      <c r="E12" s="52">
        <v>3</v>
      </c>
      <c r="F12" s="52" t="s">
        <v>37</v>
      </c>
      <c r="G12" s="52" t="s">
        <v>54</v>
      </c>
      <c r="H12" s="52" t="s">
        <v>38</v>
      </c>
      <c r="I12" s="59">
        <v>25.16</v>
      </c>
      <c r="J12" s="34">
        <v>90</v>
      </c>
      <c r="K12" s="24">
        <f t="shared" si="0"/>
        <v>76</v>
      </c>
      <c r="L12" s="25" t="str">
        <f t="shared" si="1"/>
        <v>OK</v>
      </c>
      <c r="M12" s="67"/>
      <c r="N12" s="67"/>
      <c r="O12" s="66">
        <v>14</v>
      </c>
      <c r="P12" s="62"/>
      <c r="Q12" s="62"/>
      <c r="R12" s="62"/>
      <c r="S12" s="62"/>
      <c r="T12" s="62"/>
      <c r="U12" s="62"/>
      <c r="V12" s="62"/>
      <c r="W12" s="62"/>
    </row>
    <row r="13" spans="1:23" ht="39.950000000000003" customHeight="1" x14ac:dyDescent="0.25">
      <c r="A13" s="73" t="s">
        <v>59</v>
      </c>
      <c r="B13" s="78"/>
      <c r="C13" s="80" t="s">
        <v>60</v>
      </c>
      <c r="D13" s="80">
        <v>4</v>
      </c>
      <c r="E13" s="32">
        <v>1</v>
      </c>
      <c r="F13" s="54" t="s">
        <v>35</v>
      </c>
      <c r="G13" s="33" t="s">
        <v>54</v>
      </c>
      <c r="H13" s="33" t="s">
        <v>38</v>
      </c>
      <c r="I13" s="60">
        <v>12.5</v>
      </c>
      <c r="J13" s="34">
        <v>20</v>
      </c>
      <c r="K13" s="24">
        <f>J13-(SUM(M13:W13))</f>
        <v>20</v>
      </c>
      <c r="L13" s="25" t="str">
        <f>IF(K13&lt;0,"ATENÇÃO","OK")</f>
        <v>OK</v>
      </c>
      <c r="M13" s="69"/>
      <c r="N13" s="69"/>
      <c r="O13" s="69"/>
      <c r="P13" s="63"/>
      <c r="Q13" s="63"/>
      <c r="R13" s="63"/>
      <c r="S13" s="63"/>
      <c r="T13" s="63"/>
      <c r="U13" s="63"/>
      <c r="V13" s="63"/>
      <c r="W13" s="63"/>
    </row>
    <row r="14" spans="1:23" ht="39.950000000000003" customHeight="1" x14ac:dyDescent="0.25">
      <c r="A14" s="73"/>
      <c r="B14" s="78"/>
      <c r="C14" s="80"/>
      <c r="D14" s="80"/>
      <c r="E14" s="32">
        <v>2</v>
      </c>
      <c r="F14" s="54" t="s">
        <v>36</v>
      </c>
      <c r="G14" s="33" t="s">
        <v>54</v>
      </c>
      <c r="H14" s="33" t="s">
        <v>38</v>
      </c>
      <c r="I14" s="60">
        <v>28</v>
      </c>
      <c r="J14" s="34">
        <v>20</v>
      </c>
      <c r="K14" s="24">
        <f>J14-(SUM(M14:W14))</f>
        <v>5</v>
      </c>
      <c r="L14" s="25" t="str">
        <f t="shared" ref="L14" si="2">IF(K14&lt;0,"ATENÇÃO","OK")</f>
        <v>OK</v>
      </c>
      <c r="M14" s="70"/>
      <c r="N14" s="71">
        <v>15</v>
      </c>
      <c r="O14" s="70"/>
      <c r="P14" s="64"/>
      <c r="Q14" s="64"/>
      <c r="R14" s="64"/>
      <c r="S14" s="64"/>
      <c r="T14" s="64"/>
      <c r="U14" s="64"/>
      <c r="V14" s="64"/>
      <c r="W14" s="64"/>
    </row>
    <row r="15" spans="1:23" s="29" customFormat="1" ht="39.950000000000003" customHeight="1" x14ac:dyDescent="0.25">
      <c r="A15" s="73"/>
      <c r="B15" s="78"/>
      <c r="C15" s="80"/>
      <c r="D15" s="80"/>
      <c r="E15" s="56">
        <v>3</v>
      </c>
      <c r="F15" s="55" t="s">
        <v>37</v>
      </c>
      <c r="G15" s="57" t="s">
        <v>54</v>
      </c>
      <c r="H15" s="57" t="s">
        <v>38</v>
      </c>
      <c r="I15" s="61">
        <v>28</v>
      </c>
      <c r="J15" s="34">
        <v>20</v>
      </c>
      <c r="K15" s="24">
        <f>J15-(SUM(M15:W15))</f>
        <v>19</v>
      </c>
      <c r="L15" s="25" t="str">
        <f t="shared" ref="L15" si="3">IF(K15&lt;0,"ATENÇÃO","OK")</f>
        <v>OK</v>
      </c>
      <c r="M15" s="69"/>
      <c r="N15" s="72">
        <v>1</v>
      </c>
      <c r="O15" s="69"/>
      <c r="P15" s="63"/>
      <c r="Q15" s="63"/>
      <c r="R15" s="63"/>
      <c r="S15" s="63"/>
      <c r="T15" s="63"/>
      <c r="U15" s="63"/>
      <c r="V15" s="63"/>
      <c r="W15" s="63"/>
    </row>
    <row r="16" spans="1:23" s="29" customFormat="1" ht="39.950000000000003" customHeight="1" x14ac:dyDescent="0.25">
      <c r="A16" s="81" t="s">
        <v>61</v>
      </c>
      <c r="B16" s="78"/>
      <c r="C16" s="79" t="s">
        <v>62</v>
      </c>
      <c r="D16" s="81">
        <v>5</v>
      </c>
      <c r="E16" s="56">
        <v>1</v>
      </c>
      <c r="F16" s="55" t="s">
        <v>35</v>
      </c>
      <c r="G16" s="57" t="s">
        <v>54</v>
      </c>
      <c r="H16" s="57" t="s">
        <v>38</v>
      </c>
      <c r="I16" s="61">
        <v>12.23</v>
      </c>
      <c r="J16" s="34">
        <v>400</v>
      </c>
      <c r="K16" s="24">
        <f t="shared" ref="K16:K18" si="4">J16-(SUM(M16:W16))</f>
        <v>400</v>
      </c>
      <c r="L16" s="25" t="str">
        <f t="shared" ref="L16:L18" si="5">IF(K16&lt;0,"ATENÇÃO","OK")</f>
        <v>OK</v>
      </c>
      <c r="M16" s="69"/>
      <c r="N16" s="69"/>
      <c r="O16" s="69"/>
      <c r="P16" s="63"/>
      <c r="Q16" s="63"/>
      <c r="R16" s="63"/>
      <c r="S16" s="63"/>
      <c r="T16" s="63"/>
      <c r="U16" s="63"/>
      <c r="V16" s="63"/>
      <c r="W16" s="63"/>
    </row>
    <row r="17" spans="1:23" s="29" customFormat="1" ht="39.950000000000003" customHeight="1" x14ac:dyDescent="0.25">
      <c r="A17" s="81"/>
      <c r="B17" s="78"/>
      <c r="C17" s="79"/>
      <c r="D17" s="81"/>
      <c r="E17" s="56">
        <v>2</v>
      </c>
      <c r="F17" s="55" t="s">
        <v>36</v>
      </c>
      <c r="G17" s="57" t="s">
        <v>54</v>
      </c>
      <c r="H17" s="57" t="s">
        <v>38</v>
      </c>
      <c r="I17" s="61">
        <v>23.76</v>
      </c>
      <c r="J17" s="34">
        <v>400</v>
      </c>
      <c r="K17" s="24">
        <f t="shared" si="4"/>
        <v>400</v>
      </c>
      <c r="L17" s="25" t="str">
        <f t="shared" si="5"/>
        <v>OK</v>
      </c>
      <c r="M17" s="69"/>
      <c r="N17" s="69"/>
      <c r="O17" s="69"/>
      <c r="P17" s="63"/>
      <c r="Q17" s="63"/>
      <c r="R17" s="63"/>
      <c r="S17" s="63"/>
      <c r="T17" s="63"/>
      <c r="U17" s="63"/>
      <c r="V17" s="63"/>
      <c r="W17" s="63"/>
    </row>
    <row r="18" spans="1:23" s="29" customFormat="1" ht="39.950000000000003" customHeight="1" x14ac:dyDescent="0.25">
      <c r="A18" s="81"/>
      <c r="B18" s="78"/>
      <c r="C18" s="79"/>
      <c r="D18" s="81"/>
      <c r="E18" s="56">
        <v>3</v>
      </c>
      <c r="F18" s="55" t="s">
        <v>37</v>
      </c>
      <c r="G18" s="57" t="s">
        <v>54</v>
      </c>
      <c r="H18" s="57" t="s">
        <v>38</v>
      </c>
      <c r="I18" s="61">
        <v>22.5</v>
      </c>
      <c r="J18" s="34">
        <v>400</v>
      </c>
      <c r="K18" s="24">
        <f t="shared" si="4"/>
        <v>400</v>
      </c>
      <c r="L18" s="25" t="str">
        <f t="shared" si="5"/>
        <v>OK</v>
      </c>
      <c r="M18" s="69"/>
      <c r="N18" s="69"/>
      <c r="O18" s="69"/>
      <c r="P18" s="63"/>
      <c r="Q18" s="63"/>
      <c r="R18" s="63"/>
      <c r="S18" s="63"/>
      <c r="T18" s="63"/>
      <c r="U18" s="63"/>
      <c r="V18" s="63"/>
      <c r="W18" s="63"/>
    </row>
    <row r="19" spans="1:23" ht="30" customHeight="1" x14ac:dyDescent="0.25">
      <c r="A19" s="77" t="s">
        <v>34</v>
      </c>
      <c r="B19" s="77"/>
      <c r="C19" s="77"/>
      <c r="D19" s="15"/>
      <c r="L19" s="18"/>
      <c r="V19" s="15"/>
      <c r="W19" s="15"/>
    </row>
    <row r="20" spans="1:23" x14ac:dyDescent="0.25">
      <c r="L20" s="18"/>
      <c r="V20" s="15"/>
      <c r="W20" s="15"/>
    </row>
  </sheetData>
  <mergeCells count="32">
    <mergeCell ref="D4:D6"/>
    <mergeCell ref="D7:D9"/>
    <mergeCell ref="D10:D12"/>
    <mergeCell ref="A19:C19"/>
    <mergeCell ref="B4:B18"/>
    <mergeCell ref="A4:A6"/>
    <mergeCell ref="A7:A9"/>
    <mergeCell ref="A10:A12"/>
    <mergeCell ref="C16:C18"/>
    <mergeCell ref="C13:C15"/>
    <mergeCell ref="C10:C12"/>
    <mergeCell ref="C7:C9"/>
    <mergeCell ref="C4:C6"/>
    <mergeCell ref="A16:A18"/>
    <mergeCell ref="D16:D18"/>
    <mergeCell ref="D13:D15"/>
    <mergeCell ref="A13:A15"/>
    <mergeCell ref="V1:V2"/>
    <mergeCell ref="W1:W2"/>
    <mergeCell ref="A2:L2"/>
    <mergeCell ref="O1:O2"/>
    <mergeCell ref="P1:P2"/>
    <mergeCell ref="Q1:Q2"/>
    <mergeCell ref="R1:R2"/>
    <mergeCell ref="S1:S2"/>
    <mergeCell ref="T1:T2"/>
    <mergeCell ref="A1:C1"/>
    <mergeCell ref="D1:I1"/>
    <mergeCell ref="J1:L1"/>
    <mergeCell ref="M1:M2"/>
    <mergeCell ref="N1:N2"/>
    <mergeCell ref="U1:U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B18" zoomScale="80" zoomScaleNormal="80" workbookViewId="0">
      <selection activeCell="H19" sqref="H19"/>
    </sheetView>
  </sheetViews>
  <sheetFormatPr defaultColWidth="9.7109375" defaultRowHeight="15" x14ac:dyDescent="0.25"/>
  <cols>
    <col min="1" max="1" width="18.7109375" style="1" customWidth="1"/>
    <col min="2" max="2" width="26" style="1" customWidth="1"/>
    <col min="3" max="3" width="19.7109375" style="1" customWidth="1"/>
    <col min="4" max="4" width="10.5703125" style="1" customWidth="1"/>
    <col min="5" max="5" width="11" style="1" customWidth="1"/>
    <col min="6" max="6" width="17.5703125" style="1" customWidth="1"/>
    <col min="7" max="8" width="16.5703125" style="1" customWidth="1"/>
    <col min="9" max="9" width="15.42578125" style="1" customWidth="1"/>
    <col min="10" max="10" width="12.85546875" style="19" customWidth="1"/>
    <col min="11" max="11" width="13.28515625" style="26" customWidth="1"/>
    <col min="12" max="12" width="12.5703125" style="17" customWidth="1"/>
    <col min="13" max="13" width="16.5703125" style="19" customWidth="1"/>
    <col min="14" max="14" width="16.5703125" style="26" customWidth="1"/>
    <col min="15" max="15" width="12.5703125" style="17" customWidth="1"/>
    <col min="16" max="16" width="15.7109375" style="18" customWidth="1"/>
    <col min="17" max="17" width="18.28515625" style="18" customWidth="1"/>
    <col min="18" max="27" width="12" style="18" customWidth="1"/>
    <col min="28" max="16384" width="9.7109375" style="15"/>
  </cols>
  <sheetData>
    <row r="1" spans="1:27" ht="44.25" customHeight="1" x14ac:dyDescent="0.25">
      <c r="A1" s="75" t="s">
        <v>40</v>
      </c>
      <c r="B1" s="75"/>
      <c r="C1" s="75"/>
      <c r="D1" s="75" t="s">
        <v>41</v>
      </c>
      <c r="E1" s="75"/>
      <c r="F1" s="75"/>
      <c r="G1" s="75"/>
      <c r="H1" s="75"/>
      <c r="I1" s="75"/>
      <c r="J1" s="89" t="s">
        <v>42</v>
      </c>
      <c r="K1" s="90"/>
      <c r="L1" s="90"/>
      <c r="M1" s="90"/>
      <c r="N1" s="91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24.75" customHeight="1" x14ac:dyDescent="0.25">
      <c r="A2" s="92" t="s">
        <v>39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34.5" customHeight="1" x14ac:dyDescent="0.2">
      <c r="A3" s="20" t="s">
        <v>44</v>
      </c>
      <c r="B3" s="20" t="s">
        <v>45</v>
      </c>
      <c r="C3" s="20" t="s">
        <v>46</v>
      </c>
      <c r="D3" s="21" t="s">
        <v>31</v>
      </c>
      <c r="E3" s="21" t="s">
        <v>29</v>
      </c>
      <c r="F3" s="21" t="s">
        <v>47</v>
      </c>
      <c r="G3" s="21" t="s">
        <v>4</v>
      </c>
      <c r="H3" s="21" t="s">
        <v>48</v>
      </c>
      <c r="I3" s="22" t="s">
        <v>50</v>
      </c>
      <c r="J3" s="22" t="s">
        <v>23</v>
      </c>
      <c r="K3" s="22" t="s">
        <v>30</v>
      </c>
      <c r="L3" s="20" t="s">
        <v>24</v>
      </c>
      <c r="M3" s="20" t="s">
        <v>32</v>
      </c>
      <c r="N3" s="20" t="s">
        <v>26</v>
      </c>
    </row>
    <row r="4" spans="1:27" ht="39.75" customHeight="1" x14ac:dyDescent="0.25">
      <c r="A4" s="78" t="s">
        <v>51</v>
      </c>
      <c r="B4" s="78" t="s">
        <v>52</v>
      </c>
      <c r="C4" s="78" t="s">
        <v>53</v>
      </c>
      <c r="D4" s="76">
        <v>1</v>
      </c>
      <c r="E4" s="52">
        <v>1</v>
      </c>
      <c r="F4" s="52" t="s">
        <v>35</v>
      </c>
      <c r="G4" s="52" t="s">
        <v>54</v>
      </c>
      <c r="H4" s="52" t="s">
        <v>38</v>
      </c>
      <c r="I4" s="58">
        <v>6.31</v>
      </c>
      <c r="J4" s="34">
        <v>4000</v>
      </c>
      <c r="K4" s="27">
        <f>PROEX!J13-PROEX!K13</f>
        <v>0</v>
      </c>
      <c r="L4" s="30">
        <f>J4-K4</f>
        <v>4000</v>
      </c>
      <c r="M4" s="28">
        <f>I4*J4</f>
        <v>25240</v>
      </c>
      <c r="N4" s="28">
        <f>I4*K4</f>
        <v>0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8.25" customHeight="1" x14ac:dyDescent="0.25">
      <c r="A5" s="78"/>
      <c r="B5" s="78"/>
      <c r="C5" s="78"/>
      <c r="D5" s="76"/>
      <c r="E5" s="52">
        <v>2</v>
      </c>
      <c r="F5" s="52" t="s">
        <v>36</v>
      </c>
      <c r="G5" s="52" t="s">
        <v>54</v>
      </c>
      <c r="H5" s="52" t="s">
        <v>38</v>
      </c>
      <c r="I5" s="59">
        <v>10.53</v>
      </c>
      <c r="J5" s="34">
        <v>4000</v>
      </c>
      <c r="K5" s="27">
        <f>PROEX!J14-PROEX!K14</f>
        <v>15</v>
      </c>
      <c r="L5" s="30">
        <f t="shared" ref="L5:L18" si="0">J5-K5</f>
        <v>3985</v>
      </c>
      <c r="M5" s="28">
        <f t="shared" ref="M5:M18" si="1">I5*J5</f>
        <v>42120</v>
      </c>
      <c r="N5" s="28">
        <f t="shared" ref="N5:N18" si="2">I5*K5</f>
        <v>157.94999999999999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38.25" customHeight="1" x14ac:dyDescent="0.25">
      <c r="A6" s="78"/>
      <c r="B6" s="78"/>
      <c r="C6" s="78"/>
      <c r="D6" s="76"/>
      <c r="E6" s="52">
        <v>3</v>
      </c>
      <c r="F6" s="52" t="s">
        <v>37</v>
      </c>
      <c r="G6" s="52" t="s">
        <v>54</v>
      </c>
      <c r="H6" s="52" t="s">
        <v>38</v>
      </c>
      <c r="I6" s="59">
        <v>10.53</v>
      </c>
      <c r="J6" s="34">
        <v>4000</v>
      </c>
      <c r="K6" s="27">
        <f>PROEX!J15-PROEX!K15</f>
        <v>1</v>
      </c>
      <c r="L6" s="30">
        <f t="shared" si="0"/>
        <v>3999</v>
      </c>
      <c r="M6" s="28">
        <f t="shared" si="1"/>
        <v>42120</v>
      </c>
      <c r="N6" s="28">
        <f t="shared" si="2"/>
        <v>10.53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38.25" customHeight="1" x14ac:dyDescent="0.25">
      <c r="A7" s="78" t="s">
        <v>55</v>
      </c>
      <c r="B7" s="78"/>
      <c r="C7" s="78" t="s">
        <v>56</v>
      </c>
      <c r="D7" s="76">
        <v>2</v>
      </c>
      <c r="E7" s="52">
        <v>1</v>
      </c>
      <c r="F7" s="52" t="s">
        <v>35</v>
      </c>
      <c r="G7" s="52" t="s">
        <v>54</v>
      </c>
      <c r="H7" s="52" t="s">
        <v>38</v>
      </c>
      <c r="I7" s="59">
        <v>11.73</v>
      </c>
      <c r="J7" s="34">
        <v>900</v>
      </c>
      <c r="K7" s="27">
        <f>PROEX!J16-PROEX!K16</f>
        <v>0</v>
      </c>
      <c r="L7" s="30">
        <f t="shared" si="0"/>
        <v>900</v>
      </c>
      <c r="M7" s="28">
        <f t="shared" si="1"/>
        <v>10557</v>
      </c>
      <c r="N7" s="28">
        <f t="shared" si="2"/>
        <v>0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8.25" customHeight="1" x14ac:dyDescent="0.25">
      <c r="A8" s="78"/>
      <c r="B8" s="78"/>
      <c r="C8" s="78"/>
      <c r="D8" s="76"/>
      <c r="E8" s="52">
        <v>2</v>
      </c>
      <c r="F8" s="52" t="s">
        <v>36</v>
      </c>
      <c r="G8" s="52" t="s">
        <v>54</v>
      </c>
      <c r="H8" s="52" t="s">
        <v>38</v>
      </c>
      <c r="I8" s="59">
        <v>23.49</v>
      </c>
      <c r="J8" s="34">
        <v>900</v>
      </c>
      <c r="K8" s="27">
        <f>PROEX!J17-PROEX!K17</f>
        <v>0</v>
      </c>
      <c r="L8" s="30">
        <f t="shared" si="0"/>
        <v>900</v>
      </c>
      <c r="M8" s="28">
        <f t="shared" si="1"/>
        <v>21141</v>
      </c>
      <c r="N8" s="28">
        <f t="shared" si="2"/>
        <v>0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8.25" customHeight="1" x14ac:dyDescent="0.25">
      <c r="A9" s="78"/>
      <c r="B9" s="78"/>
      <c r="C9" s="78"/>
      <c r="D9" s="76"/>
      <c r="E9" s="52">
        <v>3</v>
      </c>
      <c r="F9" s="52" t="s">
        <v>37</v>
      </c>
      <c r="G9" s="52" t="s">
        <v>54</v>
      </c>
      <c r="H9" s="52" t="s">
        <v>38</v>
      </c>
      <c r="I9" s="59">
        <v>22</v>
      </c>
      <c r="J9" s="34">
        <v>900</v>
      </c>
      <c r="K9" s="27">
        <f>PROEX!J18-PROEX!K18</f>
        <v>0</v>
      </c>
      <c r="L9" s="30">
        <f t="shared" si="0"/>
        <v>900</v>
      </c>
      <c r="M9" s="28">
        <f t="shared" si="1"/>
        <v>19800</v>
      </c>
      <c r="N9" s="28">
        <f t="shared" si="2"/>
        <v>0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38.25" customHeight="1" x14ac:dyDescent="0.25">
      <c r="A10" s="78" t="s">
        <v>57</v>
      </c>
      <c r="B10" s="78"/>
      <c r="C10" s="78" t="s">
        <v>58</v>
      </c>
      <c r="D10" s="76">
        <v>3</v>
      </c>
      <c r="E10" s="52">
        <v>1</v>
      </c>
      <c r="F10" s="52" t="s">
        <v>35</v>
      </c>
      <c r="G10" s="52" t="s">
        <v>54</v>
      </c>
      <c r="H10" s="52" t="s">
        <v>38</v>
      </c>
      <c r="I10" s="59">
        <v>12.06</v>
      </c>
      <c r="J10" s="34">
        <v>90</v>
      </c>
      <c r="K10" s="27">
        <f>PROEX!J19-PROEX!K19</f>
        <v>0</v>
      </c>
      <c r="L10" s="30">
        <f t="shared" si="0"/>
        <v>90</v>
      </c>
      <c r="M10" s="28">
        <f t="shared" si="1"/>
        <v>1085.4000000000001</v>
      </c>
      <c r="N10" s="28">
        <f t="shared" si="2"/>
        <v>0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8.25" customHeight="1" x14ac:dyDescent="0.25">
      <c r="A11" s="78"/>
      <c r="B11" s="78"/>
      <c r="C11" s="78"/>
      <c r="D11" s="76"/>
      <c r="E11" s="52">
        <v>2</v>
      </c>
      <c r="F11" s="52" t="s">
        <v>36</v>
      </c>
      <c r="G11" s="52" t="s">
        <v>54</v>
      </c>
      <c r="H11" s="52" t="s">
        <v>38</v>
      </c>
      <c r="I11" s="59">
        <v>25.16</v>
      </c>
      <c r="J11" s="34">
        <v>90</v>
      </c>
      <c r="K11" s="27">
        <f>PROEX!J20-PROEX!K20</f>
        <v>0</v>
      </c>
      <c r="L11" s="30">
        <f t="shared" si="0"/>
        <v>90</v>
      </c>
      <c r="M11" s="28">
        <f t="shared" si="1"/>
        <v>2264.4</v>
      </c>
      <c r="N11" s="28">
        <f t="shared" si="2"/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8.25" customHeight="1" x14ac:dyDescent="0.25">
      <c r="A12" s="78"/>
      <c r="B12" s="78"/>
      <c r="C12" s="78"/>
      <c r="D12" s="76"/>
      <c r="E12" s="52">
        <v>3</v>
      </c>
      <c r="F12" s="52" t="s">
        <v>37</v>
      </c>
      <c r="G12" s="52" t="s">
        <v>54</v>
      </c>
      <c r="H12" s="52" t="s">
        <v>38</v>
      </c>
      <c r="I12" s="59">
        <v>25.16</v>
      </c>
      <c r="J12" s="34">
        <v>90</v>
      </c>
      <c r="K12" s="27">
        <f>PROEX!J21-PROEX!K21</f>
        <v>0</v>
      </c>
      <c r="L12" s="30">
        <f t="shared" si="0"/>
        <v>90</v>
      </c>
      <c r="M12" s="28">
        <f t="shared" si="1"/>
        <v>2264.4</v>
      </c>
      <c r="N12" s="28">
        <f t="shared" si="2"/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38.25" customHeight="1" x14ac:dyDescent="0.25">
      <c r="A13" s="73" t="s">
        <v>59</v>
      </c>
      <c r="B13" s="78"/>
      <c r="C13" s="80" t="s">
        <v>60</v>
      </c>
      <c r="D13" s="80">
        <v>4</v>
      </c>
      <c r="E13" s="32">
        <v>1</v>
      </c>
      <c r="F13" s="54" t="s">
        <v>35</v>
      </c>
      <c r="G13" s="33" t="s">
        <v>54</v>
      </c>
      <c r="H13" s="33" t="s">
        <v>38</v>
      </c>
      <c r="I13" s="60">
        <v>12.5</v>
      </c>
      <c r="J13" s="34">
        <v>20</v>
      </c>
      <c r="K13" s="27">
        <f>PROEX!J22-PROEX!K22</f>
        <v>0</v>
      </c>
      <c r="L13" s="30">
        <f t="shared" si="0"/>
        <v>20</v>
      </c>
      <c r="M13" s="28">
        <f t="shared" si="1"/>
        <v>250</v>
      </c>
      <c r="N13" s="28">
        <f t="shared" si="2"/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5">
      <c r="A14" s="73"/>
      <c r="B14" s="78"/>
      <c r="C14" s="80"/>
      <c r="D14" s="80"/>
      <c r="E14" s="32">
        <v>2</v>
      </c>
      <c r="F14" s="54" t="s">
        <v>36</v>
      </c>
      <c r="G14" s="33" t="s">
        <v>54</v>
      </c>
      <c r="H14" s="33" t="s">
        <v>38</v>
      </c>
      <c r="I14" s="60">
        <v>28</v>
      </c>
      <c r="J14" s="34">
        <v>20</v>
      </c>
      <c r="K14" s="27">
        <f>PROEX!J23-PROEX!K23</f>
        <v>0</v>
      </c>
      <c r="L14" s="30">
        <f t="shared" si="0"/>
        <v>20</v>
      </c>
      <c r="M14" s="28">
        <f t="shared" si="1"/>
        <v>560</v>
      </c>
      <c r="N14" s="28">
        <f t="shared" si="2"/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5">
      <c r="A15" s="73"/>
      <c r="B15" s="78"/>
      <c r="C15" s="80"/>
      <c r="D15" s="80"/>
      <c r="E15" s="56">
        <v>3</v>
      </c>
      <c r="F15" s="55" t="s">
        <v>37</v>
      </c>
      <c r="G15" s="57" t="s">
        <v>54</v>
      </c>
      <c r="H15" s="57" t="s">
        <v>38</v>
      </c>
      <c r="I15" s="61">
        <v>28</v>
      </c>
      <c r="J15" s="34">
        <v>20</v>
      </c>
      <c r="K15" s="27">
        <f>PROEX!J24-PROEX!K24</f>
        <v>0</v>
      </c>
      <c r="L15" s="30">
        <f t="shared" si="0"/>
        <v>20</v>
      </c>
      <c r="M15" s="28">
        <f t="shared" si="1"/>
        <v>560</v>
      </c>
      <c r="N15" s="28">
        <f t="shared" si="2"/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x14ac:dyDescent="0.25">
      <c r="A16" s="81" t="s">
        <v>61</v>
      </c>
      <c r="B16" s="78"/>
      <c r="C16" s="79" t="s">
        <v>62</v>
      </c>
      <c r="D16" s="81">
        <v>5</v>
      </c>
      <c r="E16" s="56">
        <v>1</v>
      </c>
      <c r="F16" s="55" t="s">
        <v>35</v>
      </c>
      <c r="G16" s="57" t="s">
        <v>54</v>
      </c>
      <c r="H16" s="57" t="s">
        <v>38</v>
      </c>
      <c r="I16" s="61">
        <v>12.23</v>
      </c>
      <c r="J16" s="34">
        <v>400</v>
      </c>
      <c r="K16" s="27">
        <f>PROEX!J25-PROEX!K25</f>
        <v>0</v>
      </c>
      <c r="L16" s="30">
        <f t="shared" si="0"/>
        <v>400</v>
      </c>
      <c r="M16" s="28">
        <f t="shared" si="1"/>
        <v>4892</v>
      </c>
      <c r="N16" s="28">
        <f t="shared" si="2"/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38.25" customHeight="1" x14ac:dyDescent="0.25">
      <c r="A17" s="81"/>
      <c r="B17" s="78"/>
      <c r="C17" s="79"/>
      <c r="D17" s="81"/>
      <c r="E17" s="56">
        <v>2</v>
      </c>
      <c r="F17" s="55" t="s">
        <v>36</v>
      </c>
      <c r="G17" s="57" t="s">
        <v>54</v>
      </c>
      <c r="H17" s="57" t="s">
        <v>38</v>
      </c>
      <c r="I17" s="61">
        <v>23.76</v>
      </c>
      <c r="J17" s="34">
        <v>400</v>
      </c>
      <c r="K17" s="27">
        <f>PROEX!J26-PROEX!K26</f>
        <v>0</v>
      </c>
      <c r="L17" s="30">
        <f t="shared" si="0"/>
        <v>400</v>
      </c>
      <c r="M17" s="28">
        <f t="shared" si="1"/>
        <v>9504</v>
      </c>
      <c r="N17" s="28">
        <f t="shared" si="2"/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37.5" customHeight="1" x14ac:dyDescent="0.25">
      <c r="A18" s="81"/>
      <c r="B18" s="78"/>
      <c r="C18" s="79"/>
      <c r="D18" s="81"/>
      <c r="E18" s="56">
        <v>3</v>
      </c>
      <c r="F18" s="55" t="s">
        <v>37</v>
      </c>
      <c r="G18" s="57" t="s">
        <v>54</v>
      </c>
      <c r="H18" s="57" t="s">
        <v>38</v>
      </c>
      <c r="I18" s="61">
        <v>22.5</v>
      </c>
      <c r="J18" s="34">
        <v>400</v>
      </c>
      <c r="K18" s="27">
        <f>PROEX!J27-PROEX!K27</f>
        <v>0</v>
      </c>
      <c r="L18" s="30">
        <f t="shared" si="0"/>
        <v>400</v>
      </c>
      <c r="M18" s="28">
        <f t="shared" si="1"/>
        <v>9000</v>
      </c>
      <c r="N18" s="28">
        <f t="shared" si="2"/>
        <v>0</v>
      </c>
    </row>
    <row r="19" spans="1:27" ht="135" x14ac:dyDescent="0.25">
      <c r="D19" s="1" t="s">
        <v>34</v>
      </c>
      <c r="M19" s="31">
        <f>SUM(M4:M18)</f>
        <v>191358.19999999998</v>
      </c>
      <c r="N19" s="31">
        <f>SUM(N4:N18)</f>
        <v>168.48</v>
      </c>
    </row>
    <row r="21" spans="1:27" x14ac:dyDescent="0.25">
      <c r="J21" s="82" t="s">
        <v>63</v>
      </c>
      <c r="K21" s="83"/>
      <c r="L21" s="83"/>
      <c r="M21" s="83"/>
      <c r="N21" s="84"/>
    </row>
    <row r="22" spans="1:27" x14ac:dyDescent="0.25">
      <c r="J22" s="85" t="s">
        <v>64</v>
      </c>
      <c r="K22" s="85"/>
      <c r="L22" s="85"/>
      <c r="M22" s="85"/>
      <c r="N22" s="85"/>
    </row>
    <row r="23" spans="1:27" x14ac:dyDescent="0.25">
      <c r="J23" s="86" t="s">
        <v>42</v>
      </c>
      <c r="K23" s="87"/>
      <c r="L23" s="87"/>
      <c r="M23" s="87"/>
      <c r="N23" s="88"/>
    </row>
    <row r="24" spans="1:27" x14ac:dyDescent="0.25">
      <c r="J24" s="35" t="s">
        <v>25</v>
      </c>
      <c r="K24" s="36"/>
      <c r="L24" s="36"/>
      <c r="M24" s="37"/>
      <c r="N24" s="38">
        <f>M19</f>
        <v>191358.19999999998</v>
      </c>
    </row>
    <row r="25" spans="1:27" x14ac:dyDescent="0.25">
      <c r="J25" s="39" t="s">
        <v>26</v>
      </c>
      <c r="K25" s="40"/>
      <c r="L25" s="40"/>
      <c r="M25" s="41"/>
      <c r="N25" s="42">
        <f>N19</f>
        <v>168.48</v>
      </c>
    </row>
    <row r="26" spans="1:27" x14ac:dyDescent="0.25">
      <c r="J26" s="39" t="s">
        <v>27</v>
      </c>
      <c r="K26" s="40"/>
      <c r="L26" s="40"/>
      <c r="M26" s="41"/>
      <c r="N26" s="43"/>
    </row>
    <row r="27" spans="1:27" x14ac:dyDescent="0.25">
      <c r="J27" s="44" t="s">
        <v>28</v>
      </c>
      <c r="K27" s="45"/>
      <c r="L27" s="45"/>
      <c r="M27" s="46"/>
      <c r="N27" s="47">
        <f>N25/N24</f>
        <v>8.8044306436828941E-4</v>
      </c>
    </row>
    <row r="28" spans="1:27" x14ac:dyDescent="0.25">
      <c r="J28" s="48" t="s">
        <v>68</v>
      </c>
      <c r="K28" s="49"/>
      <c r="L28" s="49"/>
      <c r="M28" s="50"/>
      <c r="N28" s="51"/>
    </row>
  </sheetData>
  <mergeCells count="23">
    <mergeCell ref="C7:C9"/>
    <mergeCell ref="D7:D9"/>
    <mergeCell ref="A10:A12"/>
    <mergeCell ref="C10:C12"/>
    <mergeCell ref="D10:D12"/>
    <mergeCell ref="B4:B18"/>
    <mergeCell ref="C4:C6"/>
    <mergeCell ref="J21:N21"/>
    <mergeCell ref="J22:N22"/>
    <mergeCell ref="J23:N23"/>
    <mergeCell ref="A1:C1"/>
    <mergeCell ref="D1:I1"/>
    <mergeCell ref="J1:N1"/>
    <mergeCell ref="A2:N2"/>
    <mergeCell ref="A4:A6"/>
    <mergeCell ref="D4:D6"/>
    <mergeCell ref="A16:A18"/>
    <mergeCell ref="D16:D18"/>
    <mergeCell ref="A13:A15"/>
    <mergeCell ref="C13:C15"/>
    <mergeCell ref="D13:D15"/>
    <mergeCell ref="C16:C18"/>
    <mergeCell ref="A7:A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96" t="s">
        <v>6</v>
      </c>
      <c r="B1" s="96"/>
      <c r="C1" s="96"/>
      <c r="D1" s="96"/>
      <c r="E1" s="96"/>
      <c r="F1" s="96"/>
      <c r="G1" s="96"/>
      <c r="H1" s="96"/>
    </row>
    <row r="2" spans="1:8" ht="20.25" x14ac:dyDescent="0.2">
      <c r="B2" s="3"/>
    </row>
    <row r="3" spans="1:8" ht="47.25" customHeight="1" x14ac:dyDescent="0.2">
      <c r="A3" s="97" t="s">
        <v>7</v>
      </c>
      <c r="B3" s="97"/>
      <c r="C3" s="97"/>
      <c r="D3" s="97"/>
      <c r="E3" s="97"/>
      <c r="F3" s="97"/>
      <c r="G3" s="97"/>
      <c r="H3" s="97"/>
    </row>
    <row r="4" spans="1:8" ht="35.25" customHeight="1" x14ac:dyDescent="0.2">
      <c r="B4" s="4"/>
    </row>
    <row r="5" spans="1:8" ht="15" customHeight="1" x14ac:dyDescent="0.2">
      <c r="A5" s="98" t="s">
        <v>8</v>
      </c>
      <c r="B5" s="98"/>
      <c r="C5" s="98"/>
      <c r="D5" s="98"/>
      <c r="E5" s="98"/>
      <c r="F5" s="98"/>
      <c r="G5" s="98"/>
      <c r="H5" s="98"/>
    </row>
    <row r="6" spans="1:8" ht="15" customHeight="1" x14ac:dyDescent="0.2">
      <c r="A6" s="98" t="s">
        <v>9</v>
      </c>
      <c r="B6" s="98"/>
      <c r="C6" s="98"/>
      <c r="D6" s="98"/>
      <c r="E6" s="98"/>
      <c r="F6" s="98"/>
      <c r="G6" s="98"/>
      <c r="H6" s="98"/>
    </row>
    <row r="7" spans="1:8" ht="15" customHeight="1" x14ac:dyDescent="0.2">
      <c r="A7" s="98" t="s">
        <v>10</v>
      </c>
      <c r="B7" s="98"/>
      <c r="C7" s="98"/>
      <c r="D7" s="98"/>
      <c r="E7" s="98"/>
      <c r="F7" s="98"/>
      <c r="G7" s="98"/>
      <c r="H7" s="98"/>
    </row>
    <row r="8" spans="1:8" ht="15" customHeight="1" x14ac:dyDescent="0.2">
      <c r="A8" s="98" t="s">
        <v>11</v>
      </c>
      <c r="B8" s="98"/>
      <c r="C8" s="98"/>
      <c r="D8" s="98"/>
      <c r="E8" s="98"/>
      <c r="F8" s="98"/>
      <c r="G8" s="98"/>
      <c r="H8" s="98"/>
    </row>
    <row r="9" spans="1:8" ht="30" customHeight="1" x14ac:dyDescent="0.2">
      <c r="B9" s="5"/>
    </row>
    <row r="10" spans="1:8" ht="105" customHeight="1" x14ac:dyDescent="0.2">
      <c r="A10" s="99" t="s">
        <v>12</v>
      </c>
      <c r="B10" s="99"/>
      <c r="C10" s="99"/>
      <c r="D10" s="99"/>
      <c r="E10" s="99"/>
      <c r="F10" s="99"/>
      <c r="G10" s="99"/>
      <c r="H10" s="99"/>
    </row>
    <row r="11" spans="1:8" ht="15.75" thickBot="1" x14ac:dyDescent="0.25">
      <c r="B11" s="6"/>
    </row>
    <row r="12" spans="1:8" ht="48.75" thickBot="1" x14ac:dyDescent="0.25">
      <c r="A12" s="7" t="s">
        <v>5</v>
      </c>
      <c r="B12" s="7" t="s">
        <v>3</v>
      </c>
      <c r="C12" s="8" t="s">
        <v>13</v>
      </c>
      <c r="D12" s="8" t="s">
        <v>4</v>
      </c>
      <c r="E12" s="8" t="s">
        <v>14</v>
      </c>
      <c r="F12" s="8" t="s">
        <v>15</v>
      </c>
      <c r="G12" s="8" t="s">
        <v>16</v>
      </c>
      <c r="H12" s="8" t="s">
        <v>17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00" t="s">
        <v>18</v>
      </c>
      <c r="B19" s="100"/>
      <c r="C19" s="100"/>
      <c r="D19" s="100"/>
      <c r="E19" s="100"/>
      <c r="F19" s="100"/>
      <c r="G19" s="100"/>
      <c r="H19" s="100"/>
    </row>
    <row r="20" spans="1:8" ht="14.25" x14ac:dyDescent="0.2">
      <c r="A20" s="101" t="s">
        <v>19</v>
      </c>
      <c r="B20" s="101"/>
      <c r="C20" s="101"/>
      <c r="D20" s="101"/>
      <c r="E20" s="101"/>
      <c r="F20" s="101"/>
      <c r="G20" s="101"/>
      <c r="H20" s="101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02" t="s">
        <v>20</v>
      </c>
      <c r="B24" s="102"/>
      <c r="C24" s="102"/>
      <c r="D24" s="102"/>
      <c r="E24" s="102"/>
      <c r="F24" s="102"/>
      <c r="G24" s="102"/>
      <c r="H24" s="102"/>
    </row>
    <row r="25" spans="1:8" ht="15" customHeight="1" x14ac:dyDescent="0.2">
      <c r="A25" s="102" t="s">
        <v>21</v>
      </c>
      <c r="B25" s="102"/>
      <c r="C25" s="102"/>
      <c r="D25" s="102"/>
      <c r="E25" s="102"/>
      <c r="F25" s="102"/>
      <c r="G25" s="102"/>
      <c r="H25" s="102"/>
    </row>
    <row r="26" spans="1:8" ht="15" customHeight="1" x14ac:dyDescent="0.2">
      <c r="A26" s="95" t="s">
        <v>22</v>
      </c>
      <c r="B26" s="95"/>
      <c r="C26" s="95"/>
      <c r="D26" s="95"/>
      <c r="E26" s="95"/>
      <c r="F26" s="95"/>
      <c r="G26" s="95"/>
      <c r="H26" s="9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PROEX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2018-09-12T18:10:54Z</dcterms:modified>
</cp:coreProperties>
</file>