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SEGECON\2. Atas de Registro de Preços\UDESC\PE 1395.2018 SGPE 9899.2018 - Rouparia - SRP 12.03.20\"/>
    </mc:Choice>
  </mc:AlternateContent>
  <bookViews>
    <workbookView xWindow="0" yWindow="0" windowWidth="19200" windowHeight="11445" firstSheet="5" activeTab="10"/>
  </bookViews>
  <sheets>
    <sheet name="COVEST" sheetId="1" r:id="rId1"/>
    <sheet name="PROEX" sheetId="2" r:id="rId2"/>
    <sheet name="PROEN" sheetId="3" r:id="rId3"/>
    <sheet name="MUSEU" sheetId="4" r:id="rId4"/>
    <sheet name="ESAG" sheetId="5" r:id="rId5"/>
    <sheet name="CEART" sheetId="6" r:id="rId6"/>
    <sheet name="FAED" sheetId="7" r:id="rId7"/>
    <sheet name="CEFID" sheetId="8" r:id="rId8"/>
    <sheet name="CCT" sheetId="9" r:id="rId9"/>
    <sheet name="CEPLAN" sheetId="10" r:id="rId10"/>
    <sheet name="CAV" sheetId="11" r:id="rId11"/>
    <sheet name="CEO" sheetId="12" r:id="rId12"/>
    <sheet name="CEAVI" sheetId="13" r:id="rId13"/>
    <sheet name="CERES" sheetId="14" r:id="rId14"/>
    <sheet name="GESTOR" sheetId="15" r:id="rId15"/>
    <sheet name="Modelo Anexo II IN 002_2014" sheetId="16" r:id="rId16"/>
    <sheet name="Modelo Anexo I IN 002_2014" sheetId="17"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 i="2" l="1"/>
  <c r="N24" i="3" l="1"/>
  <c r="R24" i="2"/>
  <c r="Q24" i="2"/>
  <c r="P24" i="2"/>
  <c r="O24" i="2"/>
  <c r="N24" i="2"/>
  <c r="K17" i="7"/>
  <c r="K17" i="13" l="1"/>
  <c r="K14" i="9" l="1"/>
  <c r="K14" i="2"/>
  <c r="K14" i="7" l="1"/>
  <c r="K5" i="15" l="1"/>
  <c r="K6" i="15"/>
  <c r="K7" i="15"/>
  <c r="K8" i="15"/>
  <c r="K9" i="15"/>
  <c r="K10" i="15"/>
  <c r="K11" i="15"/>
  <c r="K12" i="15"/>
  <c r="K13" i="15"/>
  <c r="K14" i="15"/>
  <c r="K15" i="15"/>
  <c r="K16" i="15"/>
  <c r="K17" i="15"/>
  <c r="K18" i="15"/>
  <c r="K20" i="15"/>
  <c r="K21" i="15"/>
  <c r="K22" i="15"/>
  <c r="K23" i="15"/>
  <c r="K4" i="15"/>
  <c r="N5" i="15" l="1"/>
  <c r="N6" i="15"/>
  <c r="N7" i="15"/>
  <c r="N10" i="15"/>
  <c r="N11" i="15"/>
  <c r="N14" i="15"/>
  <c r="N17" i="15"/>
  <c r="N18" i="15"/>
  <c r="N21" i="15"/>
  <c r="N22" i="15"/>
  <c r="N4" i="15"/>
  <c r="N13" i="15" l="1"/>
  <c r="N15" i="15"/>
  <c r="N9" i="15"/>
  <c r="N20" i="15"/>
  <c r="N16" i="15"/>
  <c r="N12" i="15"/>
  <c r="N8" i="15"/>
  <c r="N23" i="15"/>
  <c r="K16" i="3" l="1"/>
  <c r="K16" i="1"/>
  <c r="L23" i="14" l="1"/>
  <c r="L22" i="14"/>
  <c r="L21" i="14"/>
  <c r="L20" i="14"/>
  <c r="L19" i="14"/>
  <c r="L18" i="14"/>
  <c r="L17" i="14"/>
  <c r="L16" i="14"/>
  <c r="L15" i="14"/>
  <c r="L14" i="14"/>
  <c r="L13" i="14"/>
  <c r="L12" i="14"/>
  <c r="L11" i="14"/>
  <c r="L10" i="14"/>
  <c r="L9" i="14"/>
  <c r="L8" i="14"/>
  <c r="L7" i="14"/>
  <c r="L6" i="14"/>
  <c r="L5" i="14"/>
  <c r="L4" i="14"/>
  <c r="L23" i="13"/>
  <c r="L22" i="13"/>
  <c r="L21" i="13"/>
  <c r="L20" i="13"/>
  <c r="L19" i="13"/>
  <c r="L18" i="13"/>
  <c r="L17" i="13"/>
  <c r="L16" i="13"/>
  <c r="L15" i="13"/>
  <c r="L14" i="13"/>
  <c r="L13" i="13"/>
  <c r="L12" i="13"/>
  <c r="L11" i="13"/>
  <c r="L10" i="13"/>
  <c r="L9" i="13"/>
  <c r="L8" i="13"/>
  <c r="L7" i="13"/>
  <c r="L6" i="13"/>
  <c r="L5" i="13"/>
  <c r="L4" i="13"/>
  <c r="L23" i="12"/>
  <c r="L22" i="12"/>
  <c r="L21" i="12"/>
  <c r="L20" i="12"/>
  <c r="L19" i="12"/>
  <c r="L18" i="12"/>
  <c r="L17" i="12"/>
  <c r="L16" i="12"/>
  <c r="L15" i="12"/>
  <c r="L14" i="12"/>
  <c r="L13" i="12"/>
  <c r="L12" i="12"/>
  <c r="L11" i="12"/>
  <c r="L10" i="12"/>
  <c r="L9" i="12"/>
  <c r="L8" i="12"/>
  <c r="L7" i="12"/>
  <c r="L6" i="12"/>
  <c r="L5" i="12"/>
  <c r="L4" i="12"/>
  <c r="L23" i="11"/>
  <c r="L22" i="11"/>
  <c r="L21" i="11"/>
  <c r="L20" i="11"/>
  <c r="L19" i="11"/>
  <c r="L18" i="11"/>
  <c r="L17" i="11"/>
  <c r="L16" i="11"/>
  <c r="L15" i="11"/>
  <c r="L14" i="11"/>
  <c r="L13" i="11"/>
  <c r="L12" i="11"/>
  <c r="L11" i="11"/>
  <c r="L10" i="11"/>
  <c r="L9" i="11"/>
  <c r="L8" i="11"/>
  <c r="L7" i="11"/>
  <c r="L6" i="11"/>
  <c r="L5" i="11"/>
  <c r="L4" i="11"/>
  <c r="L23" i="10"/>
  <c r="L22" i="10"/>
  <c r="L21" i="10"/>
  <c r="L20" i="10"/>
  <c r="L19" i="10"/>
  <c r="L18" i="10"/>
  <c r="L17" i="10"/>
  <c r="L16" i="10"/>
  <c r="L15" i="10"/>
  <c r="L14" i="10"/>
  <c r="L13" i="10"/>
  <c r="L12" i="10"/>
  <c r="L11" i="10"/>
  <c r="L10" i="10"/>
  <c r="L9" i="10"/>
  <c r="L8" i="10"/>
  <c r="L7" i="10"/>
  <c r="L6" i="10"/>
  <c r="L5" i="10"/>
  <c r="L4" i="10"/>
  <c r="L23" i="9"/>
  <c r="L22" i="9"/>
  <c r="L21" i="9"/>
  <c r="L20" i="9"/>
  <c r="L18" i="9"/>
  <c r="L17" i="9"/>
  <c r="L16" i="9"/>
  <c r="L15" i="9"/>
  <c r="L14" i="9"/>
  <c r="L13" i="9"/>
  <c r="L12" i="9"/>
  <c r="L11" i="9"/>
  <c r="L10" i="9"/>
  <c r="L9" i="9"/>
  <c r="L8" i="9"/>
  <c r="L7" i="9"/>
  <c r="L6" i="9"/>
  <c r="L5" i="9"/>
  <c r="L4" i="9"/>
  <c r="L23" i="8"/>
  <c r="L22" i="8"/>
  <c r="L21" i="8"/>
  <c r="L20" i="8"/>
  <c r="L19" i="8"/>
  <c r="L18" i="8"/>
  <c r="L17" i="8"/>
  <c r="L16" i="8"/>
  <c r="L15" i="8"/>
  <c r="L14" i="8"/>
  <c r="L13" i="8"/>
  <c r="L12" i="8"/>
  <c r="L11" i="8"/>
  <c r="L10" i="8"/>
  <c r="L9" i="8"/>
  <c r="L8" i="8"/>
  <c r="L7" i="8"/>
  <c r="L6" i="8"/>
  <c r="L5" i="8"/>
  <c r="L4" i="8"/>
  <c r="L23" i="7"/>
  <c r="L22" i="7"/>
  <c r="L21" i="7"/>
  <c r="L20" i="7"/>
  <c r="L19" i="7"/>
  <c r="L18" i="7"/>
  <c r="L17" i="7"/>
  <c r="L16" i="7"/>
  <c r="L15" i="7"/>
  <c r="L14" i="7"/>
  <c r="L13" i="7"/>
  <c r="L12" i="7"/>
  <c r="L11" i="7"/>
  <c r="L10" i="7"/>
  <c r="L9" i="7"/>
  <c r="L8" i="7"/>
  <c r="L7" i="7"/>
  <c r="L6" i="7"/>
  <c r="L5" i="7"/>
  <c r="L4" i="7"/>
  <c r="L23" i="6"/>
  <c r="L22" i="6"/>
  <c r="L21" i="6"/>
  <c r="L20" i="6"/>
  <c r="L19" i="6"/>
  <c r="L18" i="6"/>
  <c r="L17" i="6"/>
  <c r="L16" i="6"/>
  <c r="L15" i="6"/>
  <c r="L14" i="6"/>
  <c r="L13" i="6"/>
  <c r="L12" i="6"/>
  <c r="L11" i="6"/>
  <c r="L10" i="6"/>
  <c r="L9" i="6"/>
  <c r="L8" i="6"/>
  <c r="L8" i="15" s="1"/>
  <c r="L7" i="6"/>
  <c r="L6" i="6"/>
  <c r="L5" i="6"/>
  <c r="L4" i="6"/>
  <c r="L23" i="4"/>
  <c r="L22" i="4"/>
  <c r="L21" i="4"/>
  <c r="L20" i="4"/>
  <c r="L19" i="4"/>
  <c r="L18" i="4"/>
  <c r="L17" i="4"/>
  <c r="L16" i="4"/>
  <c r="L15" i="4"/>
  <c r="L14" i="4"/>
  <c r="L13" i="4"/>
  <c r="L12" i="4"/>
  <c r="L11" i="4"/>
  <c r="L10" i="4"/>
  <c r="L9" i="4"/>
  <c r="L8" i="4"/>
  <c r="L7" i="4"/>
  <c r="L6" i="4"/>
  <c r="L5" i="4"/>
  <c r="L4" i="4"/>
  <c r="L23" i="3"/>
  <c r="L22" i="3"/>
  <c r="L21" i="3"/>
  <c r="L20" i="3"/>
  <c r="L19" i="3"/>
  <c r="L18" i="3"/>
  <c r="L17" i="3"/>
  <c r="L16" i="3"/>
  <c r="L15" i="3"/>
  <c r="L14" i="3"/>
  <c r="L13" i="3"/>
  <c r="L12" i="3"/>
  <c r="L11" i="3"/>
  <c r="L10" i="3"/>
  <c r="L9" i="3"/>
  <c r="L8" i="3"/>
  <c r="L7" i="3"/>
  <c r="L6" i="3"/>
  <c r="L5" i="3"/>
  <c r="L4" i="3"/>
  <c r="L23" i="2"/>
  <c r="L22" i="2"/>
  <c r="L21" i="2"/>
  <c r="L20" i="2"/>
  <c r="L19" i="2"/>
  <c r="L18" i="2"/>
  <c r="L17" i="2"/>
  <c r="L16" i="2"/>
  <c r="L15" i="2"/>
  <c r="L14" i="2"/>
  <c r="L13" i="2"/>
  <c r="L12" i="2"/>
  <c r="L11" i="2"/>
  <c r="L10" i="2"/>
  <c r="L9" i="2"/>
  <c r="L8" i="2"/>
  <c r="L7" i="2"/>
  <c r="L6" i="2"/>
  <c r="L5" i="2"/>
  <c r="L4" i="2"/>
  <c r="L23" i="1"/>
  <c r="L22" i="1"/>
  <c r="L21" i="1"/>
  <c r="L20" i="1"/>
  <c r="L19" i="1"/>
  <c r="L18" i="1"/>
  <c r="L17" i="1"/>
  <c r="L16" i="1"/>
  <c r="L15" i="1"/>
  <c r="L14" i="1"/>
  <c r="L13" i="1"/>
  <c r="L12" i="1"/>
  <c r="L11" i="1"/>
  <c r="L10" i="1"/>
  <c r="L9" i="1"/>
  <c r="L8" i="1"/>
  <c r="L7" i="1"/>
  <c r="L6" i="1"/>
  <c r="L5" i="1"/>
  <c r="L4" i="1"/>
  <c r="L5" i="5"/>
  <c r="L6" i="5"/>
  <c r="L7" i="5"/>
  <c r="L8" i="5"/>
  <c r="L9" i="5"/>
  <c r="L10" i="5"/>
  <c r="L11" i="5"/>
  <c r="L12" i="5"/>
  <c r="L13" i="5"/>
  <c r="L14" i="5"/>
  <c r="L15" i="5"/>
  <c r="L16" i="5"/>
  <c r="L17" i="5"/>
  <c r="L18" i="5"/>
  <c r="L19" i="5"/>
  <c r="L20" i="5"/>
  <c r="L21" i="5"/>
  <c r="L22" i="5"/>
  <c r="L23" i="5"/>
  <c r="L4" i="5"/>
  <c r="L9" i="15" l="1"/>
  <c r="L16" i="15"/>
  <c r="M16" i="15" s="1"/>
  <c r="L10" i="15"/>
  <c r="L18" i="15"/>
  <c r="O18" i="15" s="1"/>
  <c r="L11" i="15"/>
  <c r="M11" i="15" s="1"/>
  <c r="L17" i="15"/>
  <c r="M17" i="15" s="1"/>
  <c r="L6" i="15"/>
  <c r="O6" i="15" s="1"/>
  <c r="L22" i="15"/>
  <c r="M22" i="15" s="1"/>
  <c r="L7" i="15"/>
  <c r="M7" i="15" s="1"/>
  <c r="L15" i="15"/>
  <c r="M15" i="15" s="1"/>
  <c r="L23" i="15"/>
  <c r="M23" i="15" s="1"/>
  <c r="L4" i="15"/>
  <c r="M4" i="15" s="1"/>
  <c r="L12" i="15"/>
  <c r="O12" i="15" s="1"/>
  <c r="L20" i="15"/>
  <c r="M20" i="15" s="1"/>
  <c r="L5" i="15"/>
  <c r="M5" i="15" s="1"/>
  <c r="L13" i="15"/>
  <c r="M13" i="15" s="1"/>
  <c r="L21" i="15"/>
  <c r="M21" i="15" s="1"/>
  <c r="M8" i="15"/>
  <c r="O8" i="15"/>
  <c r="M9" i="15"/>
  <c r="O9" i="15"/>
  <c r="M18" i="15"/>
  <c r="O11" i="15"/>
  <c r="O10" i="15"/>
  <c r="M10" i="15"/>
  <c r="L14" i="15"/>
  <c r="M14" i="15" s="1"/>
  <c r="K19" i="9"/>
  <c r="K19" i="8"/>
  <c r="O16" i="15" l="1"/>
  <c r="O17" i="15"/>
  <c r="M6" i="15"/>
  <c r="O15" i="15"/>
  <c r="O7" i="15"/>
  <c r="O4" i="15"/>
  <c r="O5" i="15"/>
  <c r="M12" i="15"/>
  <c r="K19" i="15"/>
  <c r="L19" i="9"/>
  <c r="L19" i="15" s="1"/>
  <c r="O19" i="15" s="1"/>
  <c r="O13" i="15"/>
  <c r="O20" i="15"/>
  <c r="O23" i="15"/>
  <c r="O22" i="15"/>
  <c r="O21" i="15"/>
  <c r="O14" i="15"/>
  <c r="N19" i="15" l="1"/>
  <c r="N24" i="15" s="1"/>
  <c r="O30" i="15" s="1"/>
  <c r="M19" i="15"/>
  <c r="O24" i="15"/>
  <c r="O31" i="15" s="1"/>
  <c r="K24" i="15"/>
</calcChain>
</file>

<file path=xl/comments1.xml><?xml version="1.0" encoding="utf-8"?>
<comments xmlns="http://schemas.openxmlformats.org/spreadsheetml/2006/main">
  <authors>
    <author>MARCELO DARCI DE SOUZA</author>
  </authors>
  <commentList>
    <comment ref="K16" authorId="0" shapeId="0">
      <text>
        <r>
          <rPr>
            <b/>
            <sz val="9"/>
            <color indexed="81"/>
            <rFont val="Segoe UI"/>
            <family val="2"/>
          </rPr>
          <t>MARCELO DARCI DE SOUZA:</t>
        </r>
        <r>
          <rPr>
            <sz val="9"/>
            <color indexed="81"/>
            <rFont val="Segoe UI"/>
            <family val="2"/>
          </rPr>
          <t xml:space="preserve">
cedido a PROEN 150 und 24/06/19</t>
        </r>
      </text>
    </comment>
  </commentList>
</comments>
</file>

<file path=xl/comments2.xml><?xml version="1.0" encoding="utf-8"?>
<comments xmlns="http://schemas.openxmlformats.org/spreadsheetml/2006/main">
  <authors>
    <author>MARCELO DARCI DE SOUZA</author>
  </authors>
  <commentList>
    <comment ref="K14" authorId="0" shapeId="0">
      <text>
        <r>
          <rPr>
            <b/>
            <sz val="9"/>
            <color indexed="81"/>
            <rFont val="Segoe UI"/>
            <family val="2"/>
          </rPr>
          <t>MARCELO DARCI DE SOUZA:</t>
        </r>
        <r>
          <rPr>
            <sz val="9"/>
            <color indexed="81"/>
            <rFont val="Segoe UI"/>
            <family val="2"/>
          </rPr>
          <t xml:space="preserve">
cedido ao CCT 20 und </t>
        </r>
      </text>
    </comment>
    <comment ref="K17" authorId="0" shapeId="0">
      <text>
        <r>
          <rPr>
            <b/>
            <sz val="9"/>
            <color indexed="81"/>
            <rFont val="Segoe UI"/>
            <family val="2"/>
          </rPr>
          <t>MARCELO DARCI DE SOUZA:</t>
        </r>
        <r>
          <rPr>
            <sz val="9"/>
            <color indexed="81"/>
            <rFont val="Segoe UI"/>
            <family val="2"/>
          </rPr>
          <t xml:space="preserve">
cedido 01 um para ceavi 30/08/19
cedio 01 para FAED
</t>
        </r>
      </text>
    </comment>
  </commentList>
</comments>
</file>

<file path=xl/comments3.xml><?xml version="1.0" encoding="utf-8"?>
<comments xmlns="http://schemas.openxmlformats.org/spreadsheetml/2006/main">
  <authors>
    <author>MARCELO DARCI DE SOUZA</author>
  </authors>
  <commentList>
    <comment ref="K16" authorId="0" shapeId="0">
      <text>
        <r>
          <rPr>
            <b/>
            <sz val="9"/>
            <color indexed="81"/>
            <rFont val="Segoe UI"/>
            <family val="2"/>
          </rPr>
          <t>MARCELO DARCI DE SOUZA:</t>
        </r>
        <r>
          <rPr>
            <sz val="9"/>
            <color indexed="81"/>
            <rFont val="Segoe UI"/>
            <family val="2"/>
          </rPr>
          <t xml:space="preserve">
cedido vestibular 150 um 24/06/19</t>
        </r>
      </text>
    </comment>
  </commentList>
</comments>
</file>

<file path=xl/comments4.xml><?xml version="1.0" encoding="utf-8"?>
<comments xmlns="http://schemas.openxmlformats.org/spreadsheetml/2006/main">
  <authors>
    <author>MARCELO DARCI DE SOUZA</author>
    <author>RAFAEL XAVIER DOS SANTOS MURARO</author>
  </authors>
  <commentList>
    <comment ref="K14" authorId="0" shapeId="0">
      <text>
        <r>
          <rPr>
            <b/>
            <sz val="9"/>
            <color indexed="81"/>
            <rFont val="Segoe UI"/>
            <family val="2"/>
          </rPr>
          <t>MARCELO DARCI DE SOUZA:</t>
        </r>
        <r>
          <rPr>
            <sz val="9"/>
            <color indexed="81"/>
            <rFont val="Segoe UI"/>
            <family val="2"/>
          </rPr>
          <t xml:space="preserve">
cedido ao cct 100 und 29/07/19 </t>
        </r>
      </text>
    </comment>
    <comment ref="K17" authorId="1" shapeId="0">
      <text>
        <r>
          <rPr>
            <b/>
            <sz val="9"/>
            <color indexed="81"/>
            <rFont val="Segoe UI"/>
            <charset val="1"/>
          </rPr>
          <t>RAFAEL XAVIER DOS SANTOS MURARO:</t>
        </r>
        <r>
          <rPr>
            <sz val="9"/>
            <color indexed="81"/>
            <rFont val="Segoe UI"/>
            <charset val="1"/>
          </rPr>
          <t xml:space="preserve">
Recebido 01 da PROEX</t>
        </r>
      </text>
    </comment>
  </commentList>
</comments>
</file>

<file path=xl/comments5.xml><?xml version="1.0" encoding="utf-8"?>
<comments xmlns="http://schemas.openxmlformats.org/spreadsheetml/2006/main">
  <authors>
    <author>CAMILA DE ALMEIDA LUCA</author>
  </authors>
  <commentList>
    <comment ref="K19" authorId="0" shapeId="0">
      <text>
        <r>
          <rPr>
            <b/>
            <sz val="9"/>
            <color indexed="81"/>
            <rFont val="Segoe UI"/>
            <family val="2"/>
          </rPr>
          <t>CAMILA DE ALMEIDA LUCA:</t>
        </r>
        <r>
          <rPr>
            <sz val="9"/>
            <color indexed="81"/>
            <rFont val="Segoe UI"/>
            <family val="2"/>
          </rPr>
          <t xml:space="preserve">
Cedido ao CEFID 05 (cinco) ao CCT em 01.04.19</t>
        </r>
      </text>
    </comment>
  </commentList>
</comments>
</file>

<file path=xl/comments6.xml><?xml version="1.0" encoding="utf-8"?>
<comments xmlns="http://schemas.openxmlformats.org/spreadsheetml/2006/main">
  <authors>
    <author>MARCELO DARCI DE SOUZA</author>
    <author>CAMILA DE ALMEIDA LUCA</author>
  </authors>
  <commentList>
    <comment ref="K14" authorId="0" shapeId="0">
      <text>
        <r>
          <rPr>
            <b/>
            <sz val="9"/>
            <color indexed="81"/>
            <rFont val="Segoe UI"/>
            <family val="2"/>
          </rPr>
          <t>MARCELO DARCI DE SOUZA:</t>
        </r>
        <r>
          <rPr>
            <sz val="9"/>
            <color indexed="81"/>
            <rFont val="Segoe UI"/>
            <family val="2"/>
          </rPr>
          <t xml:space="preserve">
recebido da faed 100 um 29/07/19
recebido da proex 20 und 30/07/19</t>
        </r>
      </text>
    </comment>
    <comment ref="K19" authorId="1" shapeId="0">
      <text>
        <r>
          <rPr>
            <b/>
            <sz val="9"/>
            <color indexed="81"/>
            <rFont val="Segoe UI"/>
            <family val="2"/>
          </rPr>
          <t>CAMILA DE ALMEIDA LUCA:</t>
        </r>
        <r>
          <rPr>
            <sz val="9"/>
            <color indexed="81"/>
            <rFont val="Segoe UI"/>
            <family val="2"/>
          </rPr>
          <t xml:space="preserve">
Recebido do CEFID 05 (cinco) em 01.04.19</t>
        </r>
      </text>
    </comment>
  </commentList>
</comments>
</file>

<file path=xl/comments7.xml><?xml version="1.0" encoding="utf-8"?>
<comments xmlns="http://schemas.openxmlformats.org/spreadsheetml/2006/main">
  <authors>
    <author>MARCELO DARCI DE SOUZA</author>
  </authors>
  <commentList>
    <comment ref="K17" authorId="0" shapeId="0">
      <text>
        <r>
          <rPr>
            <b/>
            <sz val="9"/>
            <color indexed="81"/>
            <rFont val="Segoe UI"/>
            <family val="2"/>
          </rPr>
          <t>MARCELO DARCI DE SOUZA:</t>
        </r>
        <r>
          <rPr>
            <sz val="9"/>
            <color indexed="81"/>
            <rFont val="Segoe UI"/>
            <family val="2"/>
          </rPr>
          <t xml:space="preserve">
recebido 01 und proex 30/08/19</t>
        </r>
      </text>
    </comment>
  </commentList>
</comments>
</file>

<file path=xl/sharedStrings.xml><?xml version="1.0" encoding="utf-8"?>
<sst xmlns="http://schemas.openxmlformats.org/spreadsheetml/2006/main" count="2765" uniqueCount="140">
  <si>
    <t>ANEXO I – Instrução Normativa n.º 002/2014</t>
  </si>
  <si>
    <t>DECLARAÇÃO DE DISPONIBILIDADE DE QUANTITATIVO PARA EMISSÃO DE AUTORIZAÇÃO DE FORNECIMENTO/ORDEM DE SERVIÇO – SISTEMA DE REGISTRO DE PREÇOS/UDESC</t>
  </si>
  <si>
    <t>Processo CPA n.º XXXX/2014</t>
  </si>
  <si>
    <t>Pregão n.º XXXX/2014</t>
  </si>
  <si>
    <t>Objeto:</t>
  </si>
  <si>
    <t>Vigência da Ata de Registro de Preços: XX/XX/XXXX até XX/XX/XXXXX</t>
  </si>
  <si>
    <t xml:space="preserve">Declaro que o Centro XXXXXXX, participante da Ata de Registro de Preços proveniente do Pregão n.º XXXX/2014, possui saldo em seu quantitativo para a emissão da Autorização  de  Fornecimento/Ordem  de  Serviço  n.º  XXXX/2014,  no  valor  de  R$ X.XXX,XX, a ser firmada com a empresa XXXXXXX.
</t>
  </si>
  <si>
    <r>
      <t xml:space="preserve">                                    </t>
    </r>
    <r>
      <rPr>
        <sz val="11"/>
        <rFont val="Arial"/>
        <family val="2"/>
      </rPr>
      <t xml:space="preserve">, </t>
    </r>
    <r>
      <rPr>
        <u/>
        <sz val="11"/>
        <rFont val="Arial"/>
        <family val="2"/>
      </rPr>
      <t xml:space="preserve">        </t>
    </r>
    <r>
      <rPr>
        <sz val="11"/>
        <rFont val="Arial"/>
        <family val="2"/>
      </rPr>
      <t>/</t>
    </r>
    <r>
      <rPr>
        <u/>
        <sz val="11"/>
        <rFont val="Arial"/>
        <family val="2"/>
      </rPr>
      <t xml:space="preserve">          </t>
    </r>
    <r>
      <rPr>
        <sz val="11"/>
        <rFont val="Arial"/>
        <family val="2"/>
      </rPr>
      <t>/</t>
    </r>
    <r>
      <rPr>
        <u/>
        <sz val="11"/>
        <rFont val="Arial"/>
        <family val="2"/>
      </rPr>
      <t xml:space="preserve"> </t>
    </r>
  </si>
  <si>
    <t>Cidade                      Data</t>
  </si>
  <si>
    <t>Diretor(a) de Administração</t>
  </si>
  <si>
    <t>(carimbo e assinatura)</t>
  </si>
  <si>
    <t>ANEXO II – Instrução Normativa n.º 002/2014</t>
  </si>
  <si>
    <t>Pregão n.º  XXXX/2014</t>
  </si>
  <si>
    <t xml:space="preserve">Objeto: </t>
  </si>
  <si>
    <t>Declaro que o Centro XXXXXXX, participante da Ata de Registro de Preços proveniente do Pregão n.º XXXX/2014, possui saldo em seu quantitativo para a emissão da Autorização de Fornecimento/Ordem de Serviço n.º XXXX/2014, no valor de R$ X.XXX,XX, a ser firmada com a empresa XXXXXXX, restando ainda em sua cota para próximas contratações com o referido fornecedor os seguintes quantitativos:</t>
  </si>
  <si>
    <t>Lote</t>
  </si>
  <si>
    <t>Item</t>
  </si>
  <si>
    <t>Descrição Resumida</t>
  </si>
  <si>
    <t>Unidade</t>
  </si>
  <si>
    <t>Valor Unitário (R$)</t>
  </si>
  <si>
    <r>
      <t xml:space="preserve">Saldo Quantitativo </t>
    </r>
    <r>
      <rPr>
        <sz val="8"/>
        <color indexed="8"/>
        <rFont val="Arial"/>
        <family val="2"/>
      </rPr>
      <t>(antes da emissão desta AF/OS)</t>
    </r>
  </si>
  <si>
    <t>Quantitativo da AF/OS</t>
  </si>
  <si>
    <t>Saldo Atualizado</t>
  </si>
  <si>
    <t>__________________, ____/_____/____</t>
  </si>
  <si>
    <t>Cidade                                    Data</t>
  </si>
  <si>
    <t>_____________________________________________</t>
  </si>
  <si>
    <t xml:space="preserve">Diretor(a) de Administração </t>
  </si>
  <si>
    <t>OBJETO: Aquisição de Rouparia para a UDESC</t>
  </si>
  <si>
    <t>CENTRO PARTICIPANTE: GESTOR</t>
  </si>
  <si>
    <t xml:space="preserve">LOTE </t>
  </si>
  <si>
    <t xml:space="preserve">EMPRESA </t>
  </si>
  <si>
    <t>ITEM</t>
  </si>
  <si>
    <t>PRODUTO - CARACTERÍSTICAS MÍNIMAS</t>
  </si>
  <si>
    <t>MARCA</t>
  </si>
  <si>
    <t xml:space="preserve">UNIDADE </t>
  </si>
  <si>
    <t xml:space="preserve">GRUPO </t>
  </si>
  <si>
    <t>NUC</t>
  </si>
  <si>
    <t>DETALHAMENTO</t>
  </si>
  <si>
    <t>Preço UNITÁRIO (R$)</t>
  </si>
  <si>
    <t>Qtde Registrada</t>
  </si>
  <si>
    <t>Qtde Utilizada</t>
  </si>
  <si>
    <t>SALDO</t>
  </si>
  <si>
    <t>Valor Total Registrado</t>
  </si>
  <si>
    <t>Valor Total Utilizado</t>
  </si>
  <si>
    <t>Fronha de tecido cretone, 100% algodão, dimensões  aproximadas de 0,50cm de largura e 0,60cm de comprimento, com logomarca a ser definida impressa no centro com as dimensões de 14x13cm aproximadamente. Cor a definir.</t>
  </si>
  <si>
    <t>16-01</t>
  </si>
  <si>
    <t>01179-7-001</t>
  </si>
  <si>
    <t>339030-20</t>
  </si>
  <si>
    <t xml:space="preserve">Lençol de tecido, com elástico, 100% algodão, dimensões aproximadas: 1,30m de largura e 2m de comprimento. Logomarca a ser definida impressa no centro, dimensões de 14x13cm aproximadamente. </t>
  </si>
  <si>
    <t>01180-0-014</t>
  </si>
  <si>
    <t>Lençol de tecido, sem elástico, 100% algodão, dimensões aproximadas: 1,30m de largura e 2m de comprimento, com logomarca a ser definida impressa no centro, com 14x13cm aproximadamente.</t>
  </si>
  <si>
    <t>01180-0-018</t>
  </si>
  <si>
    <t>Lençóis para maca: algodão ou percal ou microfibra na cor branca. Tamanho: 1,00 x 2,00 m</t>
  </si>
  <si>
    <t>Peça</t>
  </si>
  <si>
    <t>01180-0-009</t>
  </si>
  <si>
    <t>339030-23</t>
  </si>
  <si>
    <t>Toalha de mesa, de cetim, medindo aproximadamente  1,20m x60cm. Com logomarca bordada no centro da toalha, tamanho mínimo 30cm x 30 cm.  Cor a definir.</t>
  </si>
  <si>
    <t>02907-6-002</t>
  </si>
  <si>
    <t>Toalha de mesa retangular, medindo aproximadamente 1,60mX2,70m.  Composição 53% algodão, 47% poliéster. Cor a definir.</t>
  </si>
  <si>
    <t xml:space="preserve">Toalha de banho, dupla face, em tecido 100% algodão, cor da definir, pré-lavada e pré-encolhida, gramatura de no mínimo 500gr/m², medindo no mínimo 70cm x 1,40m. Logomarca a ser definida e impressa em uma das pontas nas dimensões de 14x13cm aproximadamente. </t>
  </si>
  <si>
    <t>01184-3-006</t>
  </si>
  <si>
    <t xml:space="preserve">Toalha de rosto, dupla face, em tecido 100% algodão, cor da definir, pré-lavada e pré-encolhida, gramatura de no mínimo 500gr/m², medindo no mínimo 45x75cm. Logomarca a ser definida e impressa em uma das pontas nas dimensões de 14x13cm aproximadamente. </t>
  </si>
  <si>
    <t>01187-8-006</t>
  </si>
  <si>
    <t>Toalha de mesa redonda, medindo aproximadamente 178cm diâmetro, composição 59% algodão e 41% poliéster, cor a definir.</t>
  </si>
  <si>
    <t>02907-6-010</t>
  </si>
  <si>
    <t>Toalha de mesa retangular, medindo aproximadamente 7mx2,20m. Composição 53% algodão, 47% poliéster, com protetor de tecido. Cor a definir.</t>
  </si>
  <si>
    <t>20-01</t>
  </si>
  <si>
    <t>03103-8-124</t>
  </si>
  <si>
    <t>04310-9-004</t>
  </si>
  <si>
    <t>04310-9-001</t>
  </si>
  <si>
    <t xml:space="preserve">Bandeira Personalizada, em poliéster. Dimensões: 2,5 panos: 1,12x1,60m. </t>
  </si>
  <si>
    <t>22-02</t>
  </si>
  <si>
    <t>07391-1-091</t>
  </si>
  <si>
    <t>339030-50</t>
  </si>
  <si>
    <t>Bandeira Personalizada, em poliéster. Dimensões: Largura: 1,25m e Altura: 0,90m.</t>
  </si>
  <si>
    <t>Jalecos em tecido Microfibra, na cor branca, comprimento longo (mínimo de 85cm), manga longa, com 1 bolso superior esquerdo e 2 inferiores, mínimo de 05 botões (com sistema de abotoamento embutido, em que os botões não fiquem aparentes), marca da UDESC bordada na manga direita nas dimensões aproximadas de 8x3cm, do CENTRO bordada na manga esquerda nas dimensões aproximadas de 8x3cm e marca do Projeto bordada no lado esquerdo do peito (no bolso) nas dimensões aproximadas de 9x5cm. Definir cortes femininos e masculinos com o solicitante antes da execução do serviço.</t>
  </si>
  <si>
    <t>06885-3-065</t>
  </si>
  <si>
    <t>Valor Total da Ata com Aditivo</t>
  </si>
  <si>
    <t>Valor Utilizado</t>
  </si>
  <si>
    <t>% Aditivos</t>
  </si>
  <si>
    <t>% Utilizado</t>
  </si>
  <si>
    <t>PROCESSO: 1395/2018</t>
  </si>
  <si>
    <t>VIGÊNCIA DA ATA: 13/03/2019 até 12/03/2020</t>
  </si>
  <si>
    <t xml:space="preserve"> AF nº  xx/2019 Qtde. DT</t>
  </si>
  <si>
    <t xml:space="preserve">CENTRO PARTICIPANTE: </t>
  </si>
  <si>
    <t xml:space="preserve">NUC </t>
  </si>
  <si>
    <t>Saldo / Automático</t>
  </si>
  <si>
    <t>ALERTA</t>
  </si>
  <si>
    <t>...../...../......</t>
  </si>
  <si>
    <t>JACKSON DA SILVA STUDIO ME CNPJ 16.600.308/0001-08</t>
  </si>
  <si>
    <t>ARACA</t>
  </si>
  <si>
    <t>OK</t>
  </si>
  <si>
    <t>Camiseta, 30x1 penteado, gola ombro a ombro, a gola da camiseta deve possuir elastano, sendo reforçada na costura. A camiseta terá uma área reservada para serigrafia de até 28x21cm na frente e nas costas, podendo conter até 8 cores em cada lado. Tamanho, cor e logomarca a definir.</t>
  </si>
  <si>
    <t>Colete confeccionado em tecido misto, composto de 67% de fibra de poliéster e 33% de fibra de algodão, com gramatura de 221 gm2.  A frente deverá ser aberta, com fechamento em zíper, possuindo dois bolsos superiores (fechados por velcro) na altura do tórax e dois bolsos inferiores, na altura do abdômen, medindo 17cm de largura e 22cm de altura. Boca fechada por velcro e fole de 2cm em toda a extensão do mesmo (fechados por velcro). No bolso direito superior, deverá estar sylkado o logomarca a definir, no bolso esquerdo superior deverá ser bordado inscrição a definir. Nas costas do colete, deverá estar sylkado, o logomarca e inscrição a definir. Tamanho e cor a definir.</t>
  </si>
  <si>
    <t>Colete confecionado em tecido 100% poliamida (tactel), contendo dois bolsos -um na esquerda e outro na direita. Viés de acabamento da mesma cor. Na frente logomarca a definir, e palavra de identificação (a definir), no lado direito.  Ajuste nas laterais com dois elásticos, de aproximadamente 18 cm, um em cada lado. Tamanho e cor a definir.</t>
  </si>
  <si>
    <t>ASAPBRASIL COMERCIO DE EQUIPAMENTOS EIRELI CNPJ 22.259.901/0001-35</t>
  </si>
  <si>
    <t>VIDE BAND</t>
  </si>
  <si>
    <t>WOOLUE CONFECÇÕES LTDA CNPJ 80.498.546/0001-53</t>
  </si>
  <si>
    <t>FUNCIONAL</t>
  </si>
  <si>
    <t>Regata modalidade esportiva. Regata para a modalidade de basquete ou voleibol  (masculino e feminino), feita com tecido de tecnologia Dry Fit, proteção contra raios UV e tratamento antibacteriano que ajuda na redução de odores. A regata deve conter uma área reservada para estampar “Florianópolis” na frente, a logo da UDESC na frente e atrás, a numeração dos jogadores de acordo com a regra da modalidade. O design da gola, mangas, etc, serão definidos junto com o pedido.  Arte estampada com a técnica de sublimação em diversas cores.</t>
  </si>
  <si>
    <t>21-02</t>
  </si>
  <si>
    <t>04677-9-003</t>
  </si>
  <si>
    <t>Bermuda de basquete (mais comprido). Bermuda feita com tecido de tecnologia Dry Fit, proteção contra raios UV, tratamento antibacteriano que ajuda na redução de odores e cadarço interno de regulagem. Deve conter a numeração dos jogadores de acordo com a regra da modalidade, a logo da UDESC e o design escolhido para o uniforme. Arte estampada com a técnica de sublimação em diversas cores.</t>
  </si>
  <si>
    <t>04682-5-005</t>
  </si>
  <si>
    <t>Camiseta modalidade esportiva. Camiseta para modalidades diversas (masculino e feminino), feito com tecido de tecnologia Dry Fit, proteção contra raios UV e tratamento antibacteriano que ajuda na redução de odores.  A camiseta deve conter uma área reservada para estampar “Florianópolis” na frente, a logo da UDESC na frente e atrás, a numeração dos jogadores de acordo com a regra da modalidade. O design da gola, mangas, etc, serão definidos junto com o pedido.  Arte estampada com a técnica de sublimação em diversas cores.</t>
  </si>
  <si>
    <t>Calção modalidade esportiva.  Calção para modalidades diversas (masculino e feminino), feito com tecido de tecnologia Dry Fit, proteção contra raios UV, tratamento antibacteriano que ajuda na redução de odores e cadarço interno de regulagem. Deve conter a numeração dos jogadores de acordo com a regra da modalidade, a logo da UDESC e o design escolhido para o uniforme. Arte estampada com a técnica de sublimação em diversas cores.</t>
  </si>
  <si>
    <t xml:space="preserve">Resumo Atualizado em </t>
  </si>
  <si>
    <t xml:space="preserve"> AF nº  522/2019 Qtde. DT</t>
  </si>
  <si>
    <t xml:space="preserve"> AF nº  576/2019 Qtde. DT</t>
  </si>
  <si>
    <t xml:space="preserve"> AF nº  590/2019 Qtde. DT</t>
  </si>
  <si>
    <t>CEDIDO PARA O CCT</t>
  </si>
  <si>
    <t xml:space="preserve"> AF nº  5822019 </t>
  </si>
  <si>
    <t xml:space="preserve"> AF nº  624/2019 </t>
  </si>
  <si>
    <t xml:space="preserve"> AF nº  1483/2019 </t>
  </si>
  <si>
    <t xml:space="preserve"> AF nº  1511/2019</t>
  </si>
  <si>
    <t xml:space="preserve"> AF nº 1565/2019</t>
  </si>
  <si>
    <t xml:space="preserve"> AF nº  0283/2019 Qtde. DT</t>
  </si>
  <si>
    <t xml:space="preserve"> AF nº  0285/2019 Qtde. DT</t>
  </si>
  <si>
    <t xml:space="preserve"> AF nº  0286/2019 Qtde. DT</t>
  </si>
  <si>
    <t xml:space="preserve"> AF nº  0297/2019 Qtde. DT</t>
  </si>
  <si>
    <t xml:space="preserve"> AF nº  0369/2019 Qtde. DT</t>
  </si>
  <si>
    <t xml:space="preserve"> AF nº  1147/2019 Qtde. DT</t>
  </si>
  <si>
    <t xml:space="preserve"> AF nº  1713/2019 Qtde. DT - CEAD</t>
  </si>
  <si>
    <t xml:space="preserve"> AF nº  515/2019 Qtde. DT</t>
  </si>
  <si>
    <t xml:space="preserve"> AF nº  533/2019 Qtde. DT</t>
  </si>
  <si>
    <t xml:space="preserve"> AF nº  1514/2019 Qtde. DT - PRAPEG e PET-Geo</t>
  </si>
  <si>
    <t xml:space="preserve"> AF nº  1637/2019 Qtde. DT</t>
  </si>
  <si>
    <t xml:space="preserve"> AF nº 302/2019 Qtde. DT</t>
  </si>
  <si>
    <t xml:space="preserve"> AF nº  309/2019 Qtde. DT</t>
  </si>
  <si>
    <t xml:space="preserve"> AF nº 764/2019 Qtde. DT</t>
  </si>
  <si>
    <t xml:space="preserve"> AF nº  1412/2019 Qtde. DT</t>
  </si>
  <si>
    <t xml:space="preserve"> AF nº  1509/2019 Qtde. DT</t>
  </si>
  <si>
    <t xml:space="preserve"> AF nº 821/2019 Qtde. DT</t>
  </si>
  <si>
    <t xml:space="preserve"> AF nº  741/2019 Qtde. DT</t>
  </si>
  <si>
    <t xml:space="preserve"> AF nº  1422/2019 Qtde. DT</t>
  </si>
  <si>
    <t xml:space="preserve">Asapbrasil </t>
  </si>
  <si>
    <t xml:space="preserve"> AF nº  0671/2019 Qtde. DT</t>
  </si>
  <si>
    <t>18/06/2019 JACKSON</t>
  </si>
  <si>
    <t xml:space="preserve"> AF nº 362/2019 Qtde. DT</t>
  </si>
  <si>
    <t xml:space="preserve"> AF nº  1399/2019 Qtde. 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</si>
</sst>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R$&quot;\ * #,##0.00_-;\-&quot;R$&quot;\ * #,##0.00_-;_-&quot;R$&quot;\ * &quot;-&quot;??_-;_-@_-"/>
    <numFmt numFmtId="43" formatCode="_-* #,##0.00_-;\-* #,##0.00_-;_-* &quot;-&quot;??_-;_-@_-"/>
    <numFmt numFmtId="164" formatCode="_(* #,##0.00_);_(* \(#,##0.00\);_(* \-??_);_(@_)"/>
    <numFmt numFmtId="165" formatCode="#,##0;[Red]#,##0"/>
    <numFmt numFmtId="166" formatCode="_-* #,##0.00\ &quot;€&quot;_-;\-* #,##0.00\ &quot;€&quot;_-;_-* &quot;-&quot;??\ &quot;€&quot;_-;_-@_-"/>
    <numFmt numFmtId="167" formatCode="_-[$R$-416]\ * #,##0.00_-;\-[$R$-416]\ * #,##0.00_-;_-[$R$-416]\ * &quot;-&quot;??_-;_-@_-"/>
    <numFmt numFmtId="168" formatCode="_-* #,##0_-;\-* #,##0_-;_-* &quot;-&quot;??_-;_-@_-"/>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b/>
      <sz val="18"/>
      <color indexed="56"/>
      <name val="Cambria"/>
      <family val="2"/>
    </font>
    <font>
      <sz val="8"/>
      <color indexed="8"/>
      <name val="Arial"/>
      <family val="2"/>
    </font>
    <font>
      <sz val="11"/>
      <name val="Calibri"/>
      <family val="2"/>
      <scheme val="minor"/>
    </font>
    <font>
      <b/>
      <sz val="16"/>
      <color theme="1"/>
      <name val="Arial"/>
      <family val="2"/>
    </font>
    <font>
      <sz val="12"/>
      <color theme="1"/>
      <name val="Arial"/>
      <family val="2"/>
    </font>
    <font>
      <i/>
      <sz val="12"/>
      <color theme="1"/>
      <name val="Arial"/>
      <family val="2"/>
    </font>
    <font>
      <b/>
      <sz val="11"/>
      <color theme="1"/>
      <name val="Arial"/>
      <family val="2"/>
    </font>
    <font>
      <b/>
      <sz val="10"/>
      <color theme="1"/>
      <name val="Arial"/>
      <family val="2"/>
    </font>
    <font>
      <sz val="11"/>
      <color theme="1"/>
      <name val="Arial"/>
      <family val="2"/>
    </font>
    <font>
      <i/>
      <sz val="11"/>
      <color theme="1"/>
      <name val="Arial"/>
      <family val="2"/>
    </font>
    <font>
      <b/>
      <sz val="12"/>
      <color theme="1"/>
      <name val="Arial"/>
      <family val="2"/>
    </font>
    <font>
      <sz val="20"/>
      <color theme="1"/>
      <name val="Calibri"/>
      <family val="2"/>
      <scheme val="minor"/>
    </font>
    <font>
      <sz val="10"/>
      <name val="Calibri"/>
      <family val="2"/>
      <scheme val="minor"/>
    </font>
    <font>
      <sz val="10"/>
      <color theme="1"/>
      <name val="Calibri"/>
      <family val="2"/>
      <scheme val="minor"/>
    </font>
    <font>
      <sz val="10"/>
      <name val="Times New Roman"/>
      <family val="1"/>
    </font>
    <font>
      <b/>
      <sz val="16"/>
      <name val="Arial"/>
      <family val="2"/>
    </font>
    <font>
      <b/>
      <sz val="12"/>
      <name val="Arial"/>
      <family val="2"/>
    </font>
    <font>
      <sz val="12"/>
      <name val="Arial"/>
      <family val="2"/>
    </font>
    <font>
      <sz val="5.5"/>
      <name val="Times New Roman"/>
      <family val="1"/>
    </font>
    <font>
      <i/>
      <sz val="12"/>
      <name val="Arial"/>
      <family val="2"/>
    </font>
    <font>
      <sz val="6.5"/>
      <name val="Times New Roman"/>
      <family val="1"/>
    </font>
    <font>
      <sz val="12"/>
      <name val="Times New Roman"/>
      <family val="1"/>
    </font>
    <font>
      <u/>
      <sz val="11"/>
      <name val="Arial"/>
      <family val="2"/>
    </font>
    <font>
      <sz val="11"/>
      <name val="Arial"/>
      <family val="2"/>
    </font>
    <font>
      <i/>
      <sz val="11"/>
      <name val="Arial"/>
      <family val="2"/>
    </font>
    <font>
      <sz val="14"/>
      <name val="Times New Roman"/>
      <family val="1"/>
    </font>
    <font>
      <b/>
      <sz val="12"/>
      <color theme="1"/>
      <name val="Calibri"/>
      <family val="2"/>
      <scheme val="minor"/>
    </font>
    <font>
      <sz val="8"/>
      <name val="Calibri"/>
      <family val="2"/>
      <scheme val="minor"/>
    </font>
    <font>
      <sz val="10"/>
      <color rgb="FF333333"/>
      <name val="Calibri"/>
      <family val="2"/>
      <scheme val="minor"/>
    </font>
    <font>
      <sz val="9"/>
      <color indexed="81"/>
      <name val="Segoe UI"/>
      <family val="2"/>
    </font>
    <font>
      <b/>
      <sz val="9"/>
      <color indexed="81"/>
      <name val="Segoe UI"/>
      <family val="2"/>
    </font>
    <font>
      <sz val="11"/>
      <name val="Calibri"/>
      <family val="2"/>
    </font>
    <font>
      <sz val="9"/>
      <color indexed="81"/>
      <name val="Segoe UI"/>
      <charset val="1"/>
    </font>
    <font>
      <b/>
      <sz val="9"/>
      <color indexed="81"/>
      <name val="Segoe UI"/>
      <charset val="1"/>
    </font>
    <font>
      <b/>
      <sz val="11"/>
      <name val="Calibri"/>
      <family val="2"/>
      <scheme val="minor"/>
    </font>
  </fonts>
  <fills count="15">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rgb="FF000000"/>
      </patternFill>
    </fill>
    <fill>
      <patternFill patternType="solid">
        <fgColor rgb="FF00FF00"/>
        <bgColor rgb="FF000000"/>
      </patternFill>
    </fill>
    <fill>
      <patternFill patternType="solid">
        <fgColor rgb="FFC5D9F1"/>
        <bgColor rgb="FFFF0000"/>
      </patternFill>
    </fill>
    <fill>
      <patternFill patternType="solid">
        <fgColor rgb="FFFABF8F"/>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22">
    <xf numFmtId="0" fontId="0" fillId="0" borderId="0"/>
    <xf numFmtId="0" fontId="3" fillId="0" borderId="0"/>
    <xf numFmtId="0" fontId="4" fillId="0" borderId="0"/>
    <xf numFmtId="43" fontId="4" fillId="0" borderId="0" applyFill="0" applyBorder="0" applyAlignment="0" applyProtection="0"/>
    <xf numFmtId="164" fontId="4" fillId="0" borderId="0" applyFill="0" applyBorder="0" applyAlignment="0" applyProtection="0"/>
    <xf numFmtId="0" fontId="5" fillId="0" borderId="0" applyNumberForma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43" fontId="4" fillId="0" borderId="0" applyFill="0" applyBorder="0" applyAlignment="0" applyProtection="0"/>
    <xf numFmtId="43" fontId="4" fillId="0" borderId="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43" fontId="4" fillId="0" borderId="0" applyFill="0" applyBorder="0" applyAlignment="0" applyProtection="0"/>
    <xf numFmtId="43" fontId="4" fillId="0" borderId="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43" fontId="4" fillId="0" borderId="0" applyFill="0" applyBorder="0" applyAlignment="0" applyProtection="0"/>
    <xf numFmtId="43" fontId="4" fillId="0" borderId="0" applyFill="0" applyBorder="0" applyAlignment="0" applyProtection="0"/>
    <xf numFmtId="44" fontId="4" fillId="0" borderId="0" applyFont="0" applyFill="0" applyBorder="0" applyAlignment="0" applyProtection="0"/>
    <xf numFmtId="43" fontId="4" fillId="0" borderId="0" applyFill="0" applyBorder="0" applyAlignment="0" applyProtection="0"/>
    <xf numFmtId="43" fontId="4" fillId="0" borderId="0" applyFill="0" applyBorder="0" applyAlignment="0" applyProtection="0"/>
    <xf numFmtId="44" fontId="1" fillId="0" borderId="0" applyFont="0" applyFill="0" applyBorder="0" applyAlignment="0" applyProtection="0"/>
  </cellStyleXfs>
  <cellXfs count="157">
    <xf numFmtId="0" fontId="0" fillId="0" borderId="0" xfId="0"/>
    <xf numFmtId="0" fontId="20" fillId="0" borderId="0" xfId="1" applyFont="1" applyAlignment="1">
      <alignment horizontal="center" vertical="center"/>
    </xf>
    <xf numFmtId="0" fontId="19" fillId="0" borderId="0" xfId="1" applyFont="1" applyAlignment="1">
      <alignment vertical="center"/>
    </xf>
    <xf numFmtId="0" fontId="23" fillId="0" borderId="0" xfId="1" applyFont="1" applyAlignment="1">
      <alignment vertical="center"/>
    </xf>
    <xf numFmtId="0" fontId="24" fillId="0" borderId="0" xfId="1" applyFont="1" applyAlignment="1">
      <alignment horizontal="justify" vertical="center"/>
    </xf>
    <xf numFmtId="0" fontId="25" fillId="0" borderId="0" xfId="1" applyFont="1" applyAlignment="1">
      <alignment vertical="center"/>
    </xf>
    <xf numFmtId="0" fontId="26" fillId="0" borderId="0" xfId="1" applyFont="1" applyAlignment="1">
      <alignment vertical="center"/>
    </xf>
    <xf numFmtId="0" fontId="27" fillId="0" borderId="0" xfId="1" applyFont="1" applyAlignment="1">
      <alignment horizontal="center" vertical="center"/>
    </xf>
    <xf numFmtId="0" fontId="29" fillId="0" borderId="0" xfId="1" applyFont="1" applyAlignment="1">
      <alignment horizontal="center" vertical="center"/>
    </xf>
    <xf numFmtId="0" fontId="30" fillId="0" borderId="0" xfId="1" applyFont="1" applyAlignment="1">
      <alignment vertical="center"/>
    </xf>
    <xf numFmtId="0" fontId="22" fillId="0" borderId="0" xfId="1" applyFont="1" applyAlignment="1">
      <alignment horizontal="center" vertical="center"/>
    </xf>
    <xf numFmtId="0" fontId="21" fillId="0" borderId="0" xfId="1" applyFont="1" applyAlignment="1">
      <alignment horizontal="center" vertical="justify"/>
    </xf>
    <xf numFmtId="0" fontId="24" fillId="0" borderId="0" xfId="1" applyFont="1" applyAlignment="1">
      <alignment horizontal="justify" vertical="center" wrapText="1"/>
    </xf>
    <xf numFmtId="0" fontId="3" fillId="0" borderId="0" xfId="1"/>
    <xf numFmtId="0" fontId="8" fillId="0" borderId="0" xfId="1" applyFont="1" applyAlignment="1">
      <alignment horizontal="center" vertical="center" wrapText="1"/>
    </xf>
    <xf numFmtId="0" fontId="9" fillId="0" borderId="0" xfId="1" applyFont="1" applyAlignment="1">
      <alignment vertical="center" wrapText="1"/>
    </xf>
    <xf numFmtId="0" fontId="10" fillId="0" borderId="0" xfId="1" applyFont="1" applyAlignment="1">
      <alignment horizontal="justify" vertical="center" wrapText="1"/>
    </xf>
    <xf numFmtId="0" fontId="10" fillId="0" borderId="0" xfId="1" applyFont="1" applyAlignment="1">
      <alignment vertical="center" wrapText="1"/>
    </xf>
    <xf numFmtId="0" fontId="11" fillId="0" borderId="2" xfId="1" applyFont="1" applyBorder="1" applyAlignment="1">
      <alignment horizontal="center" vertical="center" textRotation="90" wrapText="1"/>
    </xf>
    <xf numFmtId="0" fontId="12" fillId="0" borderId="3" xfId="1" applyFont="1" applyBorder="1" applyAlignment="1">
      <alignment horizontal="center" vertical="center" wrapText="1"/>
    </xf>
    <xf numFmtId="0" fontId="9" fillId="0" borderId="4" xfId="1" applyFont="1" applyBorder="1" applyAlignment="1">
      <alignment vertical="center" wrapText="1"/>
    </xf>
    <xf numFmtId="0" fontId="9" fillId="0" borderId="5" xfId="1" applyFont="1" applyBorder="1" applyAlignment="1">
      <alignment vertical="center" wrapText="1"/>
    </xf>
    <xf numFmtId="0" fontId="9" fillId="0" borderId="4" xfId="1" applyFont="1" applyBorder="1" applyAlignment="1">
      <alignment horizontal="left" vertical="center" wrapText="1"/>
    </xf>
    <xf numFmtId="0" fontId="9" fillId="0" borderId="5" xfId="1" applyFont="1" applyBorder="1" applyAlignment="1">
      <alignment horizontal="left" vertical="center" wrapText="1"/>
    </xf>
    <xf numFmtId="0" fontId="10" fillId="0" borderId="0" xfId="1" applyFont="1" applyAlignment="1">
      <alignment horizontal="left" vertical="center" wrapText="1"/>
    </xf>
    <xf numFmtId="0" fontId="3" fillId="0" borderId="0" xfId="1" applyAlignment="1">
      <alignment horizontal="left" wrapText="1"/>
    </xf>
    <xf numFmtId="0" fontId="3" fillId="0" borderId="0" xfId="1"/>
    <xf numFmtId="0" fontId="7" fillId="2" borderId="1" xfId="2" applyFont="1" applyFill="1" applyBorder="1" applyAlignment="1" applyProtection="1">
      <alignment horizontal="center" vertical="center" wrapText="1"/>
      <protection locked="0"/>
    </xf>
    <xf numFmtId="0" fontId="7" fillId="2" borderId="1" xfId="1" applyFont="1" applyFill="1" applyBorder="1" applyAlignment="1">
      <alignment horizontal="center" vertical="center" wrapText="1"/>
    </xf>
    <xf numFmtId="0" fontId="7" fillId="2" borderId="1" xfId="2" applyFont="1" applyFill="1" applyBorder="1" applyAlignment="1" applyProtection="1">
      <alignment horizontal="center" vertical="center" wrapText="1"/>
    </xf>
    <xf numFmtId="165" fontId="7" fillId="2" borderId="1" xfId="2" applyNumberFormat="1" applyFont="1" applyFill="1" applyBorder="1" applyAlignment="1">
      <alignment horizontal="center" vertical="center" wrapText="1"/>
    </xf>
    <xf numFmtId="44" fontId="7" fillId="2" borderId="1" xfId="10" applyFont="1" applyFill="1" applyBorder="1" applyAlignment="1" applyProtection="1">
      <alignment horizontal="center" vertical="center" wrapText="1"/>
    </xf>
    <xf numFmtId="167" fontId="7" fillId="2" borderId="1" xfId="4" applyNumberFormat="1" applyFont="1" applyFill="1" applyBorder="1" applyAlignment="1" applyProtection="1">
      <alignment horizontal="center" vertical="center" wrapText="1"/>
    </xf>
    <xf numFmtId="167" fontId="7" fillId="8" borderId="6" xfId="2" applyNumberFormat="1" applyFont="1" applyFill="1" applyBorder="1" applyAlignment="1" applyProtection="1">
      <alignment horizontal="right"/>
      <protection locked="0"/>
    </xf>
    <xf numFmtId="0" fontId="7" fillId="8" borderId="0" xfId="2" applyFont="1" applyFill="1" applyBorder="1" applyAlignment="1" applyProtection="1">
      <alignment horizontal="left"/>
      <protection locked="0"/>
    </xf>
    <xf numFmtId="167" fontId="7" fillId="8" borderId="7" xfId="2" applyNumberFormat="1" applyFont="1" applyFill="1" applyBorder="1" applyAlignment="1" applyProtection="1">
      <alignment horizontal="right"/>
      <protection locked="0"/>
    </xf>
    <xf numFmtId="2" fontId="7" fillId="8" borderId="7" xfId="2" applyNumberFormat="1" applyFont="1" applyFill="1" applyBorder="1" applyAlignment="1">
      <alignment horizontal="right"/>
    </xf>
    <xf numFmtId="0" fontId="7" fillId="8" borderId="18" xfId="2" applyFont="1" applyFill="1" applyBorder="1" applyAlignment="1" applyProtection="1">
      <alignment horizontal="left"/>
      <protection locked="0"/>
    </xf>
    <xf numFmtId="9" fontId="7" fillId="8" borderId="8" xfId="14" applyFont="1" applyFill="1" applyBorder="1" applyAlignment="1" applyProtection="1">
      <alignment horizontal="right"/>
      <protection locked="0"/>
    </xf>
    <xf numFmtId="0" fontId="7" fillId="8" borderId="14" xfId="2" applyFont="1" applyFill="1" applyBorder="1" applyAlignment="1" applyProtection="1">
      <alignment horizontal="center"/>
      <protection locked="0"/>
    </xf>
    <xf numFmtId="0" fontId="7" fillId="8" borderId="0" xfId="2" applyFont="1" applyFill="1" applyBorder="1" applyAlignment="1" applyProtection="1">
      <alignment horizontal="center"/>
      <protection locked="0"/>
    </xf>
    <xf numFmtId="0" fontId="7" fillId="8" borderId="16" xfId="2" applyFont="1" applyFill="1" applyBorder="1" applyAlignment="1" applyProtection="1">
      <alignment horizontal="center"/>
      <protection locked="0"/>
    </xf>
    <xf numFmtId="0" fontId="7" fillId="8" borderId="18" xfId="2" applyFont="1" applyFill="1" applyBorder="1" applyAlignment="1" applyProtection="1">
      <alignment horizontal="center"/>
      <protection locked="0"/>
    </xf>
    <xf numFmtId="44" fontId="7" fillId="0" borderId="0" xfId="2" applyNumberFormat="1" applyFont="1" applyAlignment="1">
      <alignment wrapText="1"/>
    </xf>
    <xf numFmtId="0" fontId="17" fillId="10" borderId="1" xfId="1" applyFont="1" applyFill="1" applyBorder="1" applyAlignment="1">
      <alignment horizontal="left" vertical="top" wrapText="1"/>
    </xf>
    <xf numFmtId="0" fontId="17" fillId="10" borderId="1" xfId="1" applyFont="1" applyFill="1" applyBorder="1" applyAlignment="1">
      <alignment wrapText="1"/>
    </xf>
    <xf numFmtId="0" fontId="18" fillId="10" borderId="1" xfId="1" applyFont="1" applyFill="1" applyBorder="1" applyAlignment="1">
      <alignment horizontal="left" vertical="top" wrapText="1"/>
    </xf>
    <xf numFmtId="0" fontId="18" fillId="10" borderId="1" xfId="1" applyFont="1" applyFill="1" applyBorder="1" applyAlignment="1">
      <alignment vertical="top" wrapText="1"/>
    </xf>
    <xf numFmtId="0" fontId="3" fillId="0" borderId="0" xfId="1"/>
    <xf numFmtId="3" fontId="7" fillId="0" borderId="1" xfId="2" applyNumberFormat="1" applyFont="1" applyFill="1" applyBorder="1" applyAlignment="1" applyProtection="1">
      <alignment horizontal="center" vertical="center" wrapText="1"/>
      <protection locked="0"/>
    </xf>
    <xf numFmtId="0" fontId="7" fillId="7" borderId="1" xfId="1" applyFont="1" applyFill="1" applyBorder="1" applyAlignment="1">
      <alignment horizontal="center" vertical="center" wrapText="1"/>
    </xf>
    <xf numFmtId="0" fontId="7" fillId="7" borderId="1" xfId="2" applyFont="1" applyFill="1" applyBorder="1" applyAlignment="1" applyProtection="1">
      <alignment horizontal="center" vertical="center" wrapText="1"/>
      <protection locked="0"/>
    </xf>
    <xf numFmtId="0" fontId="2" fillId="9" borderId="1" xfId="1" applyNumberFormat="1" applyFont="1" applyFill="1" applyBorder="1" applyAlignment="1">
      <alignment horizontal="center" vertical="center" wrapText="1"/>
    </xf>
    <xf numFmtId="0" fontId="17" fillId="9" borderId="1" xfId="1" applyFont="1" applyFill="1" applyBorder="1" applyAlignment="1">
      <alignment horizontal="left" wrapText="1"/>
    </xf>
    <xf numFmtId="0" fontId="17" fillId="9" borderId="1" xfId="1" applyFont="1" applyFill="1" applyBorder="1" applyAlignment="1">
      <alignment wrapText="1"/>
    </xf>
    <xf numFmtId="0" fontId="18" fillId="9" borderId="1" xfId="1" applyFont="1" applyFill="1" applyBorder="1" applyAlignment="1">
      <alignment wrapText="1"/>
    </xf>
    <xf numFmtId="0" fontId="18" fillId="9" borderId="1" xfId="1" applyNumberFormat="1" applyFont="1" applyFill="1" applyBorder="1" applyAlignment="1">
      <alignment horizontal="center" vertical="center" wrapText="1"/>
    </xf>
    <xf numFmtId="0" fontId="7" fillId="2" borderId="1" xfId="2" applyFont="1" applyFill="1" applyBorder="1" applyAlignment="1" applyProtection="1">
      <alignment horizontal="center" vertical="center" wrapText="1"/>
      <protection locked="0"/>
    </xf>
    <xf numFmtId="0" fontId="7" fillId="2" borderId="1" xfId="1" applyFont="1" applyFill="1" applyBorder="1" applyAlignment="1">
      <alignment horizontal="center" vertical="center" wrapText="1"/>
    </xf>
    <xf numFmtId="0" fontId="7" fillId="2" borderId="1" xfId="2" applyFont="1" applyFill="1" applyBorder="1" applyAlignment="1" applyProtection="1">
      <alignment horizontal="center" vertical="center" wrapText="1"/>
    </xf>
    <xf numFmtId="165" fontId="7" fillId="2" borderId="1" xfId="2" applyNumberFormat="1" applyFont="1" applyFill="1" applyBorder="1" applyAlignment="1">
      <alignment horizontal="center" vertical="center" wrapText="1"/>
    </xf>
    <xf numFmtId="0" fontId="7" fillId="2" borderId="1" xfId="2" applyNumberFormat="1" applyFont="1" applyFill="1" applyBorder="1" applyAlignment="1" applyProtection="1">
      <alignment horizontal="center" vertical="center" wrapText="1"/>
      <protection locked="0"/>
    </xf>
    <xf numFmtId="165" fontId="7" fillId="4" borderId="1" xfId="1" applyNumberFormat="1" applyFont="1" applyFill="1" applyBorder="1" applyAlignment="1">
      <alignment horizontal="center" vertical="center" wrapText="1"/>
    </xf>
    <xf numFmtId="3" fontId="7" fillId="3" borderId="1" xfId="2" applyNumberFormat="1" applyFont="1" applyFill="1" applyBorder="1" applyAlignment="1" applyProtection="1">
      <alignment horizontal="center" vertical="center" wrapText="1"/>
      <protection locked="0"/>
    </xf>
    <xf numFmtId="44" fontId="7" fillId="2" borderId="1" xfId="10" applyFont="1" applyFill="1" applyBorder="1" applyAlignment="1" applyProtection="1">
      <alignment horizontal="center" vertical="center" wrapText="1"/>
    </xf>
    <xf numFmtId="44" fontId="1" fillId="9" borderId="1" xfId="10" applyFont="1" applyFill="1" applyBorder="1" applyAlignment="1">
      <alignment horizontal="center" vertical="center"/>
    </xf>
    <xf numFmtId="0" fontId="7" fillId="6" borderId="1" xfId="1" applyNumberFormat="1" applyFont="1" applyFill="1" applyBorder="1" applyAlignment="1">
      <alignment horizontal="center" vertical="center" wrapText="1"/>
    </xf>
    <xf numFmtId="49" fontId="18" fillId="9" borderId="1" xfId="1" applyNumberFormat="1" applyFont="1" applyFill="1" applyBorder="1" applyAlignment="1">
      <alignment horizontal="center" vertical="center" wrapText="1"/>
    </xf>
    <xf numFmtId="0" fontId="2" fillId="0" borderId="1" xfId="1" applyNumberFormat="1" applyFont="1" applyFill="1" applyBorder="1" applyAlignment="1">
      <alignment horizontal="center" vertical="center" wrapText="1"/>
    </xf>
    <xf numFmtId="0" fontId="18" fillId="0" borderId="1" xfId="1" applyNumberFormat="1" applyFont="1" applyFill="1" applyBorder="1" applyAlignment="1">
      <alignment horizontal="center" vertical="center" wrapText="1"/>
    </xf>
    <xf numFmtId="49" fontId="18" fillId="0" borderId="1" xfId="1" applyNumberFormat="1" applyFont="1" applyFill="1" applyBorder="1" applyAlignment="1">
      <alignment horizontal="center" vertical="center" wrapText="1"/>
    </xf>
    <xf numFmtId="0" fontId="7" fillId="0" borderId="1" xfId="2" applyFont="1" applyBorder="1" applyAlignment="1" applyProtection="1">
      <alignment wrapText="1"/>
      <protection locked="0"/>
    </xf>
    <xf numFmtId="44" fontId="7" fillId="9" borderId="1" xfId="10" applyFont="1" applyFill="1" applyBorder="1" applyAlignment="1">
      <alignment vertical="center" wrapText="1"/>
    </xf>
    <xf numFmtId="0" fontId="2" fillId="10" borderId="1" xfId="1" applyNumberFormat="1" applyFont="1" applyFill="1" applyBorder="1" applyAlignment="1">
      <alignment horizontal="center" vertical="center" wrapText="1"/>
    </xf>
    <xf numFmtId="0" fontId="32" fillId="10" borderId="1" xfId="1" applyFont="1" applyFill="1" applyBorder="1" applyAlignment="1">
      <alignment wrapText="1"/>
    </xf>
    <xf numFmtId="0" fontId="17" fillId="10" borderId="1" xfId="1" applyFont="1" applyFill="1" applyBorder="1" applyAlignment="1">
      <alignment horizontal="center" vertical="center" wrapText="1"/>
    </xf>
    <xf numFmtId="0" fontId="18" fillId="10" borderId="1" xfId="1" applyNumberFormat="1" applyFont="1" applyFill="1" applyBorder="1" applyAlignment="1">
      <alignment horizontal="center" vertical="center" wrapText="1"/>
    </xf>
    <xf numFmtId="49" fontId="18" fillId="10" borderId="1" xfId="1" applyNumberFormat="1" applyFont="1" applyFill="1" applyBorder="1" applyAlignment="1">
      <alignment horizontal="center" vertical="center" wrapText="1"/>
    </xf>
    <xf numFmtId="44" fontId="1" fillId="10" borderId="1" xfId="10" applyFont="1" applyFill="1" applyBorder="1" applyAlignment="1">
      <alignment horizontal="center" vertical="center"/>
    </xf>
    <xf numFmtId="0" fontId="17" fillId="10" borderId="1" xfId="1" applyFont="1" applyFill="1" applyBorder="1" applyAlignment="1">
      <alignment horizontal="center" wrapText="1"/>
    </xf>
    <xf numFmtId="44" fontId="7" fillId="10" borderId="1" xfId="10" applyFont="1" applyFill="1" applyBorder="1" applyAlignment="1">
      <alignment vertical="center" wrapText="1"/>
    </xf>
    <xf numFmtId="0" fontId="18" fillId="10" borderId="1" xfId="1" applyFont="1" applyFill="1" applyBorder="1" applyAlignment="1">
      <alignment horizontal="center" vertical="center" wrapText="1"/>
    </xf>
    <xf numFmtId="44" fontId="1" fillId="9" borderId="1" xfId="10" applyFont="1" applyFill="1" applyBorder="1" applyAlignment="1">
      <alignment horizontal="center" vertical="center"/>
    </xf>
    <xf numFmtId="44" fontId="1" fillId="10" borderId="1" xfId="10" applyFont="1" applyFill="1" applyBorder="1" applyAlignment="1">
      <alignment horizontal="center" vertical="center"/>
    </xf>
    <xf numFmtId="44" fontId="7" fillId="10" borderId="1" xfId="10" applyFont="1" applyFill="1" applyBorder="1" applyAlignment="1">
      <alignment vertical="center" wrapText="1"/>
    </xf>
    <xf numFmtId="44" fontId="7" fillId="9" borderId="1" xfId="10" applyFont="1" applyFill="1" applyBorder="1" applyAlignment="1">
      <alignment vertical="center" wrapText="1"/>
    </xf>
    <xf numFmtId="0" fontId="16" fillId="0" borderId="1" xfId="1" applyFont="1" applyFill="1" applyBorder="1" applyAlignment="1">
      <alignment horizontal="center" vertical="center"/>
    </xf>
    <xf numFmtId="0" fontId="31" fillId="0" borderId="1" xfId="1" applyFont="1" applyFill="1" applyBorder="1" applyAlignment="1">
      <alignment horizontal="center" vertical="center" wrapText="1"/>
    </xf>
    <xf numFmtId="0" fontId="16" fillId="10" borderId="1" xfId="1" applyFont="1" applyFill="1" applyBorder="1" applyAlignment="1">
      <alignment horizontal="center" vertical="center"/>
    </xf>
    <xf numFmtId="0" fontId="31" fillId="10" borderId="1" xfId="1" applyFont="1" applyFill="1" applyBorder="1" applyAlignment="1">
      <alignment horizontal="center" vertical="center" wrapText="1"/>
    </xf>
    <xf numFmtId="0" fontId="18" fillId="9" borderId="1" xfId="1" applyNumberFormat="1" applyFont="1" applyFill="1" applyBorder="1" applyAlignment="1">
      <alignment wrapText="1"/>
    </xf>
    <xf numFmtId="0" fontId="33" fillId="0" borderId="1" xfId="1" applyFont="1" applyBorder="1" applyAlignment="1">
      <alignment horizontal="center" vertical="center"/>
    </xf>
    <xf numFmtId="0" fontId="18" fillId="9" borderId="1" xfId="1" applyFont="1" applyFill="1" applyBorder="1" applyAlignment="1">
      <alignment horizontal="left" vertical="center" wrapText="1"/>
    </xf>
    <xf numFmtId="167" fontId="18" fillId="9" borderId="1" xfId="1" applyNumberFormat="1" applyFont="1" applyFill="1" applyBorder="1" applyAlignment="1">
      <alignment horizontal="center" vertical="center" wrapText="1"/>
    </xf>
    <xf numFmtId="167" fontId="18" fillId="0" borderId="1" xfId="1" applyNumberFormat="1" applyFont="1" applyFill="1" applyBorder="1" applyAlignment="1">
      <alignment horizontal="center" vertical="center" wrapText="1"/>
    </xf>
    <xf numFmtId="167" fontId="18" fillId="10" borderId="1" xfId="1" applyNumberFormat="1" applyFont="1" applyFill="1" applyBorder="1" applyAlignment="1">
      <alignment horizontal="center" vertical="center" wrapText="1"/>
    </xf>
    <xf numFmtId="168" fontId="36" fillId="11" borderId="1" xfId="0" applyNumberFormat="1" applyFont="1" applyFill="1" applyBorder="1" applyAlignment="1">
      <alignment horizontal="center" vertical="center" wrapText="1"/>
    </xf>
    <xf numFmtId="165" fontId="36" fillId="12" borderId="1" xfId="0" applyNumberFormat="1" applyFont="1" applyFill="1" applyBorder="1" applyAlignment="1">
      <alignment horizontal="center" vertical="center" wrapText="1"/>
    </xf>
    <xf numFmtId="3" fontId="36" fillId="13" borderId="1" xfId="2" applyNumberFormat="1" applyFont="1" applyFill="1" applyBorder="1" applyAlignment="1" applyProtection="1">
      <alignment horizontal="center" vertical="center" wrapText="1"/>
      <protection locked="0"/>
    </xf>
    <xf numFmtId="44" fontId="36" fillId="14" borderId="1" xfId="10" applyFont="1" applyFill="1" applyBorder="1" applyAlignment="1">
      <alignment horizontal="center" vertical="center" wrapText="1"/>
    </xf>
    <xf numFmtId="44" fontId="36" fillId="14" borderId="1" xfId="2" applyNumberFormat="1" applyFont="1" applyFill="1" applyBorder="1" applyAlignment="1">
      <alignment horizontal="center" vertical="center" wrapText="1"/>
    </xf>
    <xf numFmtId="14" fontId="7" fillId="2" borderId="1" xfId="2" applyNumberFormat="1" applyFont="1" applyFill="1" applyBorder="1" applyAlignment="1" applyProtection="1">
      <alignment horizontal="center" vertical="center" wrapText="1"/>
      <protection locked="0"/>
    </xf>
    <xf numFmtId="3" fontId="7" fillId="7" borderId="1" xfId="2" applyNumberFormat="1" applyFont="1" applyFill="1" applyBorder="1" applyAlignment="1" applyProtection="1">
      <alignment horizontal="center" vertical="center" wrapText="1"/>
      <protection locked="0"/>
    </xf>
    <xf numFmtId="0" fontId="0" fillId="0" borderId="1" xfId="0" applyBorder="1"/>
    <xf numFmtId="0" fontId="7" fillId="7" borderId="1" xfId="2" applyFont="1" applyFill="1" applyBorder="1" applyAlignment="1" applyProtection="1">
      <alignment wrapText="1"/>
      <protection locked="0"/>
    </xf>
    <xf numFmtId="3" fontId="7" fillId="0" borderId="1" xfId="2" applyNumberFormat="1" applyFont="1" applyBorder="1" applyAlignment="1" applyProtection="1">
      <alignment horizontal="center" vertical="center" wrapText="1"/>
      <protection locked="0"/>
    </xf>
    <xf numFmtId="3" fontId="7" fillId="9" borderId="1" xfId="2" applyNumberFormat="1" applyFont="1" applyFill="1" applyBorder="1" applyAlignment="1" applyProtection="1">
      <alignment horizontal="center" vertical="center" wrapText="1"/>
      <protection locked="0"/>
    </xf>
    <xf numFmtId="3" fontId="39" fillId="7" borderId="1" xfId="2" applyNumberFormat="1" applyFont="1" applyFill="1" applyBorder="1" applyAlignment="1" applyProtection="1">
      <alignment horizontal="center" vertical="center" wrapText="1"/>
      <protection locked="0"/>
    </xf>
    <xf numFmtId="0" fontId="7" fillId="9" borderId="1" xfId="2" applyFont="1" applyFill="1" applyBorder="1" applyAlignment="1" applyProtection="1">
      <alignment horizontal="center" vertical="center" wrapText="1"/>
      <protection locked="0"/>
    </xf>
    <xf numFmtId="44" fontId="3" fillId="0" borderId="0" xfId="21" applyFont="1"/>
    <xf numFmtId="3" fontId="3" fillId="0" borderId="0" xfId="1" applyNumberFormat="1"/>
    <xf numFmtId="3" fontId="7" fillId="5" borderId="1" xfId="2" applyNumberFormat="1" applyFont="1" applyFill="1" applyBorder="1" applyAlignment="1" applyProtection="1">
      <alignment horizontal="center" vertical="center" wrapText="1"/>
      <protection locked="0"/>
    </xf>
    <xf numFmtId="0" fontId="7" fillId="6" borderId="1" xfId="1" applyNumberFormat="1" applyFont="1" applyFill="1" applyBorder="1" applyAlignment="1">
      <alignment horizontal="left" vertical="center" wrapText="1"/>
    </xf>
    <xf numFmtId="0" fontId="16" fillId="9" borderId="6" xfId="1" applyFont="1" applyFill="1" applyBorder="1" applyAlignment="1">
      <alignment horizontal="center" vertical="center"/>
    </xf>
    <xf numFmtId="0" fontId="16" fillId="9" borderId="7" xfId="1" applyFont="1" applyFill="1" applyBorder="1" applyAlignment="1">
      <alignment horizontal="center" vertical="center"/>
    </xf>
    <xf numFmtId="0" fontId="31" fillId="0" borderId="6"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8" xfId="1" applyFont="1" applyBorder="1" applyAlignment="1">
      <alignment horizontal="center" vertical="center" wrapText="1"/>
    </xf>
    <xf numFmtId="0" fontId="7" fillId="6" borderId="1" xfId="1" applyNumberFormat="1" applyFont="1" applyFill="1" applyBorder="1" applyAlignment="1">
      <alignment horizontal="center" vertical="center" wrapText="1"/>
    </xf>
    <xf numFmtId="0" fontId="16" fillId="9" borderId="1" xfId="1" applyFont="1" applyFill="1" applyBorder="1" applyAlignment="1">
      <alignment horizontal="center" vertical="center"/>
    </xf>
    <xf numFmtId="0" fontId="31" fillId="9" borderId="1" xfId="1" applyFont="1" applyFill="1" applyBorder="1" applyAlignment="1">
      <alignment horizontal="center" vertical="center" wrapText="1"/>
    </xf>
    <xf numFmtId="0" fontId="16" fillId="10" borderId="6" xfId="1" applyFont="1" applyFill="1" applyBorder="1" applyAlignment="1">
      <alignment horizontal="center" vertical="center"/>
    </xf>
    <xf numFmtId="0" fontId="16" fillId="10" borderId="8" xfId="1" applyFont="1" applyFill="1" applyBorder="1" applyAlignment="1">
      <alignment horizontal="center" vertical="center"/>
    </xf>
    <xf numFmtId="0" fontId="31" fillId="10" borderId="6" xfId="1" applyFont="1" applyFill="1" applyBorder="1" applyAlignment="1">
      <alignment horizontal="center" vertical="center" wrapText="1"/>
    </xf>
    <xf numFmtId="0" fontId="31" fillId="10" borderId="8" xfId="1" applyFont="1" applyFill="1" applyBorder="1" applyAlignment="1">
      <alignment horizontal="center" vertical="center" wrapText="1"/>
    </xf>
    <xf numFmtId="0" fontId="16" fillId="10" borderId="1" xfId="1" applyFont="1" applyFill="1" applyBorder="1" applyAlignment="1">
      <alignment horizontal="center" vertical="center"/>
    </xf>
    <xf numFmtId="0" fontId="31" fillId="10" borderId="1" xfId="1" applyFont="1" applyFill="1" applyBorder="1" applyAlignment="1">
      <alignment horizontal="center" vertical="center" wrapText="1"/>
    </xf>
    <xf numFmtId="0" fontId="7" fillId="8" borderId="16" xfId="2" applyFont="1" applyFill="1" applyBorder="1" applyAlignment="1">
      <alignment vertical="center" wrapText="1"/>
    </xf>
    <xf numFmtId="0" fontId="7" fillId="8" borderId="18" xfId="2" applyFont="1" applyFill="1" applyBorder="1" applyAlignment="1">
      <alignment vertical="center" wrapText="1"/>
    </xf>
    <xf numFmtId="0" fontId="7" fillId="8" borderId="17" xfId="2" applyFont="1" applyFill="1" applyBorder="1" applyAlignment="1">
      <alignment vertical="center" wrapText="1"/>
    </xf>
    <xf numFmtId="0" fontId="7" fillId="8" borderId="9" xfId="2" applyFont="1" applyFill="1" applyBorder="1" applyAlignment="1" applyProtection="1">
      <alignment horizontal="left"/>
      <protection locked="0"/>
    </xf>
    <xf numFmtId="0" fontId="7" fillId="8" borderId="10" xfId="2" applyFont="1" applyFill="1" applyBorder="1" applyAlignment="1" applyProtection="1">
      <alignment horizontal="left"/>
      <protection locked="0"/>
    </xf>
    <xf numFmtId="0" fontId="7" fillId="8" borderId="11" xfId="2" applyFont="1" applyFill="1" applyBorder="1" applyAlignment="1" applyProtection="1">
      <alignment horizontal="left"/>
      <protection locked="0"/>
    </xf>
    <xf numFmtId="0" fontId="7" fillId="8" borderId="12" xfId="2" applyFont="1" applyFill="1" applyBorder="1" applyAlignment="1">
      <alignment vertical="center" wrapText="1"/>
    </xf>
    <xf numFmtId="0" fontId="7" fillId="8" borderId="19" xfId="2" applyFont="1" applyFill="1" applyBorder="1" applyAlignment="1">
      <alignment vertical="center" wrapText="1"/>
    </xf>
    <xf numFmtId="0" fontId="7" fillId="8" borderId="13" xfId="2" applyFont="1" applyFill="1" applyBorder="1" applyAlignment="1">
      <alignment vertical="center" wrapText="1"/>
    </xf>
    <xf numFmtId="0" fontId="7" fillId="8" borderId="14" xfId="2" applyFont="1" applyFill="1" applyBorder="1" applyAlignment="1">
      <alignment vertical="center" wrapText="1"/>
    </xf>
    <xf numFmtId="0" fontId="7" fillId="8" borderId="0" xfId="2" applyFont="1" applyFill="1" applyBorder="1" applyAlignment="1">
      <alignment vertical="center" wrapText="1"/>
    </xf>
    <xf numFmtId="0" fontId="7" fillId="8" borderId="15" xfId="2" applyFont="1" applyFill="1" applyBorder="1" applyAlignment="1">
      <alignment vertical="center" wrapText="1"/>
    </xf>
    <xf numFmtId="0" fontId="7" fillId="6" borderId="9" xfId="1" applyNumberFormat="1" applyFont="1" applyFill="1" applyBorder="1" applyAlignment="1">
      <alignment horizontal="center" vertical="center" wrapText="1"/>
    </xf>
    <xf numFmtId="0" fontId="7" fillId="6" borderId="10" xfId="1" applyNumberFormat="1" applyFont="1" applyFill="1" applyBorder="1" applyAlignment="1">
      <alignment horizontal="center" vertical="center" wrapText="1"/>
    </xf>
    <xf numFmtId="0" fontId="7" fillId="6" borderId="11" xfId="1" applyNumberFormat="1" applyFont="1" applyFill="1" applyBorder="1" applyAlignment="1">
      <alignment horizontal="center" vertical="center" wrapText="1"/>
    </xf>
    <xf numFmtId="0" fontId="7" fillId="8" borderId="12" xfId="2" applyFont="1" applyFill="1" applyBorder="1" applyAlignment="1" applyProtection="1">
      <alignment horizontal="left"/>
      <protection locked="0"/>
    </xf>
    <xf numFmtId="0" fontId="7" fillId="8" borderId="19" xfId="2" applyFont="1" applyFill="1" applyBorder="1" applyAlignment="1" applyProtection="1">
      <alignment horizontal="left"/>
      <protection locked="0"/>
    </xf>
    <xf numFmtId="0" fontId="7" fillId="8" borderId="13" xfId="2" applyFont="1" applyFill="1" applyBorder="1" applyAlignment="1" applyProtection="1">
      <alignment horizontal="left"/>
      <protection locked="0"/>
    </xf>
    <xf numFmtId="0" fontId="14" fillId="0" borderId="0" xfId="1" applyFont="1" applyAlignment="1">
      <alignment horizontal="center" vertical="center" wrapText="1"/>
    </xf>
    <xf numFmtId="0" fontId="8" fillId="0" borderId="0" xfId="1" applyFont="1" applyAlignment="1">
      <alignment horizontal="center" vertical="center" wrapText="1"/>
    </xf>
    <xf numFmtId="0" fontId="15" fillId="0" borderId="0" xfId="1" applyFont="1" applyAlignment="1">
      <alignment horizontal="center" vertical="center" wrapText="1"/>
    </xf>
    <xf numFmtId="0" fontId="10" fillId="0" borderId="0" xfId="1" applyFont="1" applyAlignment="1">
      <alignment horizontal="left" vertical="center" wrapText="1"/>
    </xf>
    <xf numFmtId="0" fontId="10" fillId="0" borderId="0" xfId="1" applyFont="1" applyAlignment="1">
      <alignment horizontal="justify" vertical="center" wrapText="1"/>
    </xf>
    <xf numFmtId="0" fontId="13" fillId="0" borderId="0" xfId="1" applyFont="1" applyAlignment="1">
      <alignment horizontal="left" vertical="center" wrapText="1"/>
    </xf>
    <xf numFmtId="0" fontId="14" fillId="0" borderId="0" xfId="1" applyFont="1" applyAlignment="1">
      <alignment horizontal="left" vertical="center" wrapText="1"/>
    </xf>
    <xf numFmtId="0" fontId="9" fillId="0" borderId="0" xfId="1" applyFont="1" applyAlignment="1">
      <alignment horizontal="center" vertical="center" wrapText="1"/>
    </xf>
    <xf numFmtId="3" fontId="7" fillId="5" borderId="6" xfId="2" applyNumberFormat="1" applyFont="1" applyFill="1" applyBorder="1" applyAlignment="1" applyProtection="1">
      <alignment horizontal="center" vertical="center" wrapText="1"/>
      <protection locked="0"/>
    </xf>
    <xf numFmtId="3" fontId="7" fillId="5" borderId="8" xfId="2" applyNumberFormat="1" applyFont="1" applyFill="1" applyBorder="1" applyAlignment="1" applyProtection="1">
      <alignment horizontal="center" vertical="center" wrapText="1"/>
      <protection locked="0"/>
    </xf>
    <xf numFmtId="0" fontId="28" fillId="0" borderId="0" xfId="1" applyFont="1"/>
    <xf numFmtId="0" fontId="1" fillId="0" borderId="0" xfId="0" applyFont="1"/>
  </cellXfs>
  <cellStyles count="22">
    <cellStyle name="Moeda" xfId="21" builtinId="4"/>
    <cellStyle name="Moeda 2" xfId="7"/>
    <cellStyle name="Moeda 2 2" xfId="11"/>
    <cellStyle name="Moeda 3" xfId="10"/>
    <cellStyle name="Moeda 3 2" xfId="18"/>
    <cellStyle name="Moeda 4" xfId="15"/>
    <cellStyle name="Moeda 5" xfId="6"/>
    <cellStyle name="Normal" xfId="0" builtinId="0"/>
    <cellStyle name="Normal 2" xfId="2"/>
    <cellStyle name="Normal 3" xfId="1"/>
    <cellStyle name="Porcentagem 2" xfId="14"/>
    <cellStyle name="Separador de milhares 2" xfId="3"/>
    <cellStyle name="Separador de milhares 2 2" xfId="9"/>
    <cellStyle name="Separador de milhares 2 2 2" xfId="13"/>
    <cellStyle name="Separador de milhares 2 2 2 2" xfId="20"/>
    <cellStyle name="Separador de milhares 2 2 3" xfId="17"/>
    <cellStyle name="Separador de milhares 2 3" xfId="8"/>
    <cellStyle name="Separador de milhares 2 3 2" xfId="12"/>
    <cellStyle name="Separador de milhares 2 3 2 2" xfId="19"/>
    <cellStyle name="Separador de milhares 2 3 3" xfId="16"/>
    <cellStyle name="Separador de milhares 3" xfId="4"/>
    <cellStyle name="Título 5" xfId="5"/>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2"/>
  <sheetViews>
    <sheetView topLeftCell="C1" zoomScale="91" zoomScaleNormal="91" workbookViewId="0">
      <selection activeCell="L5" sqref="L5"/>
    </sheetView>
  </sheetViews>
  <sheetFormatPr defaultRowHeight="15" x14ac:dyDescent="0.25"/>
  <cols>
    <col min="2" max="2" width="40.28515625" customWidth="1"/>
    <col min="3" max="3" width="11.140625" customWidth="1"/>
    <col min="4" max="4" width="92.5703125" customWidth="1"/>
    <col min="10" max="10" width="12.85546875" bestFit="1" customWidth="1"/>
    <col min="12" max="12" width="13.28515625" customWidth="1"/>
  </cols>
  <sheetData>
    <row r="1" spans="1:25" x14ac:dyDescent="0.25">
      <c r="A1" s="112" t="s">
        <v>81</v>
      </c>
      <c r="B1" s="112"/>
      <c r="C1" s="112"/>
      <c r="D1" s="118" t="s">
        <v>27</v>
      </c>
      <c r="E1" s="118"/>
      <c r="F1" s="118"/>
      <c r="G1" s="66"/>
      <c r="H1" s="118" t="s">
        <v>82</v>
      </c>
      <c r="I1" s="118"/>
      <c r="J1" s="118"/>
      <c r="K1" s="118"/>
      <c r="L1" s="118"/>
      <c r="M1" s="118"/>
      <c r="N1" s="111" t="s">
        <v>83</v>
      </c>
      <c r="O1" s="111" t="s">
        <v>83</v>
      </c>
      <c r="P1" s="111" t="s">
        <v>83</v>
      </c>
      <c r="Q1" s="111" t="s">
        <v>83</v>
      </c>
      <c r="R1" s="111" t="s">
        <v>83</v>
      </c>
      <c r="S1" s="111" t="s">
        <v>83</v>
      </c>
      <c r="T1" s="111" t="s">
        <v>83</v>
      </c>
      <c r="U1" s="111" t="s">
        <v>83</v>
      </c>
      <c r="V1" s="111" t="s">
        <v>83</v>
      </c>
      <c r="W1" s="111" t="s">
        <v>83</v>
      </c>
      <c r="X1" s="111" t="s">
        <v>83</v>
      </c>
      <c r="Y1" s="111" t="s">
        <v>83</v>
      </c>
    </row>
    <row r="2" spans="1:25" x14ac:dyDescent="0.25">
      <c r="A2" s="112" t="s">
        <v>84</v>
      </c>
      <c r="B2" s="112"/>
      <c r="C2" s="112"/>
      <c r="D2" s="112"/>
      <c r="E2" s="112"/>
      <c r="F2" s="112"/>
      <c r="G2" s="112"/>
      <c r="H2" s="112"/>
      <c r="I2" s="112"/>
      <c r="J2" s="112"/>
      <c r="K2" s="112"/>
      <c r="L2" s="112"/>
      <c r="M2" s="112"/>
      <c r="N2" s="111"/>
      <c r="O2" s="111"/>
      <c r="P2" s="111"/>
      <c r="Q2" s="111"/>
      <c r="R2" s="111"/>
      <c r="S2" s="111"/>
      <c r="T2" s="111"/>
      <c r="U2" s="111"/>
      <c r="V2" s="111"/>
      <c r="W2" s="111"/>
      <c r="X2" s="111"/>
      <c r="Y2" s="111"/>
    </row>
    <row r="3" spans="1:25" ht="45" x14ac:dyDescent="0.25">
      <c r="A3" s="57" t="s">
        <v>29</v>
      </c>
      <c r="B3" s="57" t="s">
        <v>30</v>
      </c>
      <c r="C3" s="58" t="s">
        <v>31</v>
      </c>
      <c r="D3" s="58" t="s">
        <v>32</v>
      </c>
      <c r="E3" s="58" t="s">
        <v>33</v>
      </c>
      <c r="F3" s="58" t="s">
        <v>34</v>
      </c>
      <c r="G3" s="58" t="s">
        <v>35</v>
      </c>
      <c r="H3" s="58" t="s">
        <v>85</v>
      </c>
      <c r="I3" s="58" t="s">
        <v>37</v>
      </c>
      <c r="J3" s="64" t="s">
        <v>38</v>
      </c>
      <c r="K3" s="59" t="s">
        <v>39</v>
      </c>
      <c r="L3" s="60" t="s">
        <v>86</v>
      </c>
      <c r="M3" s="57" t="s">
        <v>87</v>
      </c>
      <c r="N3" s="61" t="s">
        <v>88</v>
      </c>
      <c r="O3" s="61" t="s">
        <v>88</v>
      </c>
      <c r="P3" s="61" t="s">
        <v>88</v>
      </c>
      <c r="Q3" s="61" t="s">
        <v>88</v>
      </c>
      <c r="R3" s="61" t="s">
        <v>88</v>
      </c>
      <c r="S3" s="61" t="s">
        <v>88</v>
      </c>
      <c r="T3" s="61" t="s">
        <v>88</v>
      </c>
      <c r="U3" s="61" t="s">
        <v>88</v>
      </c>
      <c r="V3" s="61" t="s">
        <v>88</v>
      </c>
      <c r="W3" s="61" t="s">
        <v>88</v>
      </c>
      <c r="X3" s="61" t="s">
        <v>88</v>
      </c>
      <c r="Y3" s="61" t="s">
        <v>88</v>
      </c>
    </row>
    <row r="4" spans="1:25" ht="39" x14ac:dyDescent="0.25">
      <c r="A4" s="113">
        <v>1</v>
      </c>
      <c r="B4" s="115" t="s">
        <v>89</v>
      </c>
      <c r="C4" s="52">
        <v>1</v>
      </c>
      <c r="D4" s="53" t="s">
        <v>44</v>
      </c>
      <c r="E4" s="91" t="s">
        <v>90</v>
      </c>
      <c r="F4" s="56" t="s">
        <v>18</v>
      </c>
      <c r="G4" s="67" t="s">
        <v>45</v>
      </c>
      <c r="H4" s="67" t="s">
        <v>46</v>
      </c>
      <c r="I4" s="56" t="s">
        <v>47</v>
      </c>
      <c r="J4" s="65">
        <v>20.99</v>
      </c>
      <c r="K4" s="50"/>
      <c r="L4" s="62">
        <f>K4-SUM(N4:Y4)</f>
        <v>0</v>
      </c>
      <c r="M4" s="63" t="s">
        <v>91</v>
      </c>
      <c r="N4" s="49"/>
      <c r="O4" s="49"/>
      <c r="P4" s="49"/>
      <c r="Q4" s="49"/>
      <c r="R4" s="49"/>
      <c r="S4" s="49"/>
      <c r="T4" s="49"/>
      <c r="U4" s="49"/>
      <c r="V4" s="49"/>
      <c r="W4" s="49"/>
      <c r="X4" s="49"/>
      <c r="Y4" s="49"/>
    </row>
    <row r="5" spans="1:25" ht="26.25" x14ac:dyDescent="0.25">
      <c r="A5" s="114"/>
      <c r="B5" s="116"/>
      <c r="C5" s="52">
        <v>2</v>
      </c>
      <c r="D5" s="54" t="s">
        <v>48</v>
      </c>
      <c r="E5" s="91" t="s">
        <v>90</v>
      </c>
      <c r="F5" s="56" t="s">
        <v>18</v>
      </c>
      <c r="G5" s="67" t="s">
        <v>45</v>
      </c>
      <c r="H5" s="67" t="s">
        <v>49</v>
      </c>
      <c r="I5" s="56" t="s">
        <v>47</v>
      </c>
      <c r="J5" s="65">
        <v>43.16</v>
      </c>
      <c r="K5" s="50"/>
      <c r="L5" s="62">
        <f t="shared" ref="L5:L23" si="0">K5-SUM(N5:Y5)</f>
        <v>0</v>
      </c>
      <c r="M5" s="63" t="s">
        <v>91</v>
      </c>
      <c r="N5" s="49"/>
      <c r="O5" s="49"/>
      <c r="P5" s="49"/>
      <c r="Q5" s="49"/>
      <c r="R5" s="49"/>
      <c r="S5" s="49"/>
      <c r="T5" s="49"/>
      <c r="U5" s="49"/>
      <c r="V5" s="49"/>
      <c r="W5" s="49"/>
      <c r="X5" s="49"/>
      <c r="Y5" s="49"/>
    </row>
    <row r="6" spans="1:25" ht="26.25" x14ac:dyDescent="0.25">
      <c r="A6" s="114"/>
      <c r="B6" s="116"/>
      <c r="C6" s="52">
        <v>3</v>
      </c>
      <c r="D6" s="54" t="s">
        <v>50</v>
      </c>
      <c r="E6" s="91" t="s">
        <v>90</v>
      </c>
      <c r="F6" s="56" t="s">
        <v>18</v>
      </c>
      <c r="G6" s="67" t="s">
        <v>45</v>
      </c>
      <c r="H6" s="67" t="s">
        <v>51</v>
      </c>
      <c r="I6" s="56" t="s">
        <v>47</v>
      </c>
      <c r="J6" s="65">
        <v>40.47</v>
      </c>
      <c r="K6" s="51"/>
      <c r="L6" s="62">
        <f t="shared" si="0"/>
        <v>0</v>
      </c>
      <c r="M6" s="63" t="s">
        <v>91</v>
      </c>
      <c r="N6" s="49"/>
      <c r="O6" s="49"/>
      <c r="P6" s="49"/>
      <c r="Q6" s="49"/>
      <c r="R6" s="49"/>
      <c r="S6" s="49"/>
      <c r="T6" s="49"/>
      <c r="U6" s="49"/>
      <c r="V6" s="49"/>
      <c r="W6" s="49"/>
      <c r="X6" s="49"/>
      <c r="Y6" s="49"/>
    </row>
    <row r="7" spans="1:25" ht="25.5" x14ac:dyDescent="0.25">
      <c r="A7" s="114"/>
      <c r="B7" s="116"/>
      <c r="C7" s="52">
        <v>4</v>
      </c>
      <c r="D7" s="90" t="s">
        <v>52</v>
      </c>
      <c r="E7" s="91" t="s">
        <v>90</v>
      </c>
      <c r="F7" s="56" t="s">
        <v>53</v>
      </c>
      <c r="G7" s="67" t="s">
        <v>45</v>
      </c>
      <c r="H7" s="67" t="s">
        <v>54</v>
      </c>
      <c r="I7" s="56" t="s">
        <v>55</v>
      </c>
      <c r="J7" s="65">
        <v>34.159999999999997</v>
      </c>
      <c r="K7" s="51"/>
      <c r="L7" s="62">
        <f t="shared" si="0"/>
        <v>0</v>
      </c>
      <c r="M7" s="63" t="s">
        <v>91</v>
      </c>
      <c r="N7" s="49"/>
      <c r="O7" s="49"/>
      <c r="P7" s="49"/>
      <c r="Q7" s="49"/>
      <c r="R7" s="49"/>
      <c r="S7" s="49"/>
      <c r="T7" s="49"/>
      <c r="U7" s="49"/>
      <c r="V7" s="49"/>
      <c r="W7" s="49"/>
      <c r="X7" s="49"/>
      <c r="Y7" s="49"/>
    </row>
    <row r="8" spans="1:25" ht="26.25" x14ac:dyDescent="0.25">
      <c r="A8" s="114"/>
      <c r="B8" s="116"/>
      <c r="C8" s="52">
        <v>5</v>
      </c>
      <c r="D8" s="54" t="s">
        <v>56</v>
      </c>
      <c r="E8" s="91" t="s">
        <v>90</v>
      </c>
      <c r="F8" s="56" t="s">
        <v>18</v>
      </c>
      <c r="G8" s="67" t="s">
        <v>45</v>
      </c>
      <c r="H8" s="67" t="s">
        <v>57</v>
      </c>
      <c r="I8" s="56" t="s">
        <v>47</v>
      </c>
      <c r="J8" s="65">
        <v>54</v>
      </c>
      <c r="K8" s="51"/>
      <c r="L8" s="62">
        <f t="shared" si="0"/>
        <v>0</v>
      </c>
      <c r="M8" s="63" t="s">
        <v>91</v>
      </c>
      <c r="N8" s="49"/>
      <c r="O8" s="49"/>
      <c r="P8" s="49"/>
      <c r="Q8" s="49"/>
      <c r="R8" s="49"/>
      <c r="S8" s="49"/>
      <c r="T8" s="49"/>
      <c r="U8" s="49"/>
      <c r="V8" s="49"/>
      <c r="W8" s="49"/>
      <c r="X8" s="49"/>
      <c r="Y8" s="49"/>
    </row>
    <row r="9" spans="1:25" ht="26.25" x14ac:dyDescent="0.25">
      <c r="A9" s="114"/>
      <c r="B9" s="116"/>
      <c r="C9" s="52">
        <v>6</v>
      </c>
      <c r="D9" s="55" t="s">
        <v>58</v>
      </c>
      <c r="E9" s="91" t="s">
        <v>90</v>
      </c>
      <c r="F9" s="56" t="s">
        <v>18</v>
      </c>
      <c r="G9" s="67" t="s">
        <v>45</v>
      </c>
      <c r="H9" s="67" t="s">
        <v>57</v>
      </c>
      <c r="I9" s="56" t="s">
        <v>47</v>
      </c>
      <c r="J9" s="65">
        <v>74.45</v>
      </c>
      <c r="K9" s="51"/>
      <c r="L9" s="62">
        <f t="shared" si="0"/>
        <v>0</v>
      </c>
      <c r="M9" s="63" t="s">
        <v>91</v>
      </c>
      <c r="N9" s="49"/>
      <c r="O9" s="49"/>
      <c r="P9" s="49"/>
      <c r="Q9" s="49"/>
      <c r="R9" s="49"/>
      <c r="S9" s="49"/>
      <c r="T9" s="49"/>
      <c r="U9" s="49"/>
      <c r="V9" s="49"/>
      <c r="W9" s="49"/>
      <c r="X9" s="49"/>
      <c r="Y9" s="49"/>
    </row>
    <row r="10" spans="1:25" ht="39" x14ac:dyDescent="0.25">
      <c r="A10" s="114"/>
      <c r="B10" s="116"/>
      <c r="C10" s="52">
        <v>7</v>
      </c>
      <c r="D10" s="55" t="s">
        <v>59</v>
      </c>
      <c r="E10" s="91" t="s">
        <v>90</v>
      </c>
      <c r="F10" s="56" t="s">
        <v>18</v>
      </c>
      <c r="G10" s="67" t="s">
        <v>45</v>
      </c>
      <c r="H10" s="67" t="s">
        <v>60</v>
      </c>
      <c r="I10" s="56" t="s">
        <v>47</v>
      </c>
      <c r="J10" s="65">
        <v>36.270000000000003</v>
      </c>
      <c r="K10" s="51"/>
      <c r="L10" s="62">
        <f t="shared" si="0"/>
        <v>0</v>
      </c>
      <c r="M10" s="63" t="s">
        <v>91</v>
      </c>
      <c r="N10" s="49"/>
      <c r="O10" s="49"/>
      <c r="P10" s="49"/>
      <c r="Q10" s="49"/>
      <c r="R10" s="49"/>
      <c r="S10" s="49"/>
      <c r="T10" s="49"/>
      <c r="U10" s="49"/>
      <c r="V10" s="49"/>
      <c r="W10" s="49"/>
      <c r="X10" s="49"/>
      <c r="Y10" s="49"/>
    </row>
    <row r="11" spans="1:25" ht="39" x14ac:dyDescent="0.25">
      <c r="A11" s="114"/>
      <c r="B11" s="116"/>
      <c r="C11" s="52">
        <v>8</v>
      </c>
      <c r="D11" s="55" t="s">
        <v>61</v>
      </c>
      <c r="E11" s="91" t="s">
        <v>90</v>
      </c>
      <c r="F11" s="56" t="s">
        <v>18</v>
      </c>
      <c r="G11" s="67" t="s">
        <v>45</v>
      </c>
      <c r="H11" s="67" t="s">
        <v>62</v>
      </c>
      <c r="I11" s="56" t="s">
        <v>47</v>
      </c>
      <c r="J11" s="65">
        <v>18.68</v>
      </c>
      <c r="K11" s="51"/>
      <c r="L11" s="62">
        <f t="shared" si="0"/>
        <v>0</v>
      </c>
      <c r="M11" s="63" t="s">
        <v>91</v>
      </c>
      <c r="N11" s="49"/>
      <c r="O11" s="49"/>
      <c r="P11" s="49"/>
      <c r="Q11" s="49"/>
      <c r="R11" s="49"/>
      <c r="S11" s="49"/>
      <c r="T11" s="49"/>
      <c r="U11" s="49"/>
      <c r="V11" s="49"/>
      <c r="W11" s="49"/>
      <c r="X11" s="49"/>
      <c r="Y11" s="49"/>
    </row>
    <row r="12" spans="1:25" ht="26.25" x14ac:dyDescent="0.25">
      <c r="A12" s="114"/>
      <c r="B12" s="116"/>
      <c r="C12" s="52">
        <v>9</v>
      </c>
      <c r="D12" s="55" t="s">
        <v>63</v>
      </c>
      <c r="E12" s="91" t="s">
        <v>90</v>
      </c>
      <c r="F12" s="56" t="s">
        <v>18</v>
      </c>
      <c r="G12" s="67" t="s">
        <v>45</v>
      </c>
      <c r="H12" s="67" t="s">
        <v>64</v>
      </c>
      <c r="I12" s="56" t="s">
        <v>47</v>
      </c>
      <c r="J12" s="65">
        <v>71.459999999999994</v>
      </c>
      <c r="K12" s="51"/>
      <c r="L12" s="62">
        <f t="shared" si="0"/>
        <v>0</v>
      </c>
      <c r="M12" s="63" t="s">
        <v>91</v>
      </c>
      <c r="N12" s="49"/>
      <c r="O12" s="49"/>
      <c r="P12" s="49"/>
      <c r="Q12" s="49"/>
      <c r="R12" s="49"/>
      <c r="S12" s="49"/>
      <c r="T12" s="49"/>
      <c r="U12" s="49"/>
      <c r="V12" s="49"/>
      <c r="W12" s="49"/>
      <c r="X12" s="49"/>
      <c r="Y12" s="49"/>
    </row>
    <row r="13" spans="1:25" ht="26.25" x14ac:dyDescent="0.25">
      <c r="A13" s="114"/>
      <c r="B13" s="117"/>
      <c r="C13" s="68">
        <v>10</v>
      </c>
      <c r="D13" s="55" t="s">
        <v>65</v>
      </c>
      <c r="E13" s="91" t="s">
        <v>90</v>
      </c>
      <c r="F13" s="69" t="s">
        <v>18</v>
      </c>
      <c r="G13" s="70" t="s">
        <v>45</v>
      </c>
      <c r="H13" s="70" t="s">
        <v>57</v>
      </c>
      <c r="I13" s="69" t="s">
        <v>47</v>
      </c>
      <c r="J13" s="65">
        <v>164</v>
      </c>
      <c r="K13" s="51"/>
      <c r="L13" s="62">
        <f t="shared" si="0"/>
        <v>0</v>
      </c>
      <c r="M13" s="63" t="s">
        <v>91</v>
      </c>
      <c r="N13" s="49"/>
      <c r="O13" s="49"/>
      <c r="P13" s="49"/>
      <c r="Q13" s="49"/>
      <c r="R13" s="49"/>
      <c r="S13" s="49"/>
      <c r="T13" s="49"/>
      <c r="U13" s="49"/>
      <c r="V13" s="49"/>
      <c r="W13" s="49"/>
      <c r="X13" s="49"/>
      <c r="Y13" s="49"/>
    </row>
    <row r="14" spans="1:25" ht="39" x14ac:dyDescent="0.25">
      <c r="A14" s="88">
        <v>2</v>
      </c>
      <c r="B14" s="89" t="s">
        <v>89</v>
      </c>
      <c r="C14" s="73">
        <v>11</v>
      </c>
      <c r="D14" s="45" t="s">
        <v>92</v>
      </c>
      <c r="E14" s="75" t="s">
        <v>90</v>
      </c>
      <c r="F14" s="76" t="s">
        <v>18</v>
      </c>
      <c r="G14" s="77" t="s">
        <v>66</v>
      </c>
      <c r="H14" s="77" t="s">
        <v>67</v>
      </c>
      <c r="I14" s="76" t="s">
        <v>55</v>
      </c>
      <c r="J14" s="78">
        <v>17.96</v>
      </c>
      <c r="K14" s="51"/>
      <c r="L14" s="62">
        <f t="shared" si="0"/>
        <v>0</v>
      </c>
      <c r="M14" s="63" t="s">
        <v>91</v>
      </c>
      <c r="N14" s="49"/>
      <c r="O14" s="49"/>
      <c r="P14" s="49"/>
      <c r="Q14" s="49"/>
      <c r="R14" s="49"/>
      <c r="S14" s="49"/>
      <c r="T14" s="49"/>
      <c r="U14" s="49"/>
      <c r="V14" s="49"/>
      <c r="W14" s="49"/>
      <c r="X14" s="49"/>
      <c r="Y14" s="49"/>
    </row>
    <row r="15" spans="1:25" ht="89.25" x14ac:dyDescent="0.25">
      <c r="A15" s="119">
        <v>3</v>
      </c>
      <c r="B15" s="120" t="s">
        <v>89</v>
      </c>
      <c r="C15" s="52">
        <v>12</v>
      </c>
      <c r="D15" s="92" t="s">
        <v>93</v>
      </c>
      <c r="E15" s="91" t="s">
        <v>90</v>
      </c>
      <c r="F15" s="56" t="s">
        <v>18</v>
      </c>
      <c r="G15" s="67" t="s">
        <v>66</v>
      </c>
      <c r="H15" s="67" t="s">
        <v>68</v>
      </c>
      <c r="I15" s="56" t="s">
        <v>55</v>
      </c>
      <c r="J15" s="65">
        <v>40.68</v>
      </c>
      <c r="K15" s="51"/>
      <c r="L15" s="62">
        <f t="shared" si="0"/>
        <v>0</v>
      </c>
      <c r="M15" s="63" t="s">
        <v>91</v>
      </c>
      <c r="N15" s="49"/>
      <c r="O15" s="49"/>
      <c r="P15" s="49"/>
      <c r="Q15" s="49"/>
      <c r="R15" s="49"/>
      <c r="S15" s="49"/>
      <c r="T15" s="49"/>
      <c r="U15" s="49"/>
      <c r="V15" s="49"/>
      <c r="W15" s="49"/>
      <c r="X15" s="49"/>
      <c r="Y15" s="49"/>
    </row>
    <row r="16" spans="1:25" ht="51.75" x14ac:dyDescent="0.25">
      <c r="A16" s="119"/>
      <c r="B16" s="120"/>
      <c r="C16" s="52">
        <v>13</v>
      </c>
      <c r="D16" s="90" t="s">
        <v>94</v>
      </c>
      <c r="E16" s="91" t="s">
        <v>90</v>
      </c>
      <c r="F16" s="56" t="s">
        <v>18</v>
      </c>
      <c r="G16" s="67" t="s">
        <v>66</v>
      </c>
      <c r="H16" s="67" t="s">
        <v>69</v>
      </c>
      <c r="I16" s="56" t="s">
        <v>55</v>
      </c>
      <c r="J16" s="65">
        <v>19</v>
      </c>
      <c r="K16" s="51">
        <f>500-150</f>
        <v>350</v>
      </c>
      <c r="L16" s="62">
        <f t="shared" si="0"/>
        <v>350</v>
      </c>
      <c r="M16" s="63" t="s">
        <v>91</v>
      </c>
      <c r="N16" s="49"/>
      <c r="O16" s="49"/>
      <c r="P16" s="49"/>
      <c r="Q16" s="49"/>
      <c r="R16" s="49"/>
      <c r="S16" s="49"/>
      <c r="T16" s="49"/>
      <c r="U16" s="49"/>
      <c r="V16" s="49"/>
      <c r="W16" s="49"/>
      <c r="X16" s="49"/>
      <c r="Y16" s="49"/>
    </row>
    <row r="17" spans="1:25" ht="26.25" x14ac:dyDescent="0.25">
      <c r="A17" s="121">
        <v>4</v>
      </c>
      <c r="B17" s="123" t="s">
        <v>95</v>
      </c>
      <c r="C17" s="73">
        <v>14</v>
      </c>
      <c r="D17" s="74" t="s">
        <v>70</v>
      </c>
      <c r="E17" s="79" t="s">
        <v>96</v>
      </c>
      <c r="F17" s="76" t="s">
        <v>18</v>
      </c>
      <c r="G17" s="77" t="s">
        <v>71</v>
      </c>
      <c r="H17" s="77" t="s">
        <v>72</v>
      </c>
      <c r="I17" s="76" t="s">
        <v>73</v>
      </c>
      <c r="J17" s="78">
        <v>113.9</v>
      </c>
      <c r="K17" s="51"/>
      <c r="L17" s="62">
        <f t="shared" si="0"/>
        <v>0</v>
      </c>
      <c r="M17" s="63" t="s">
        <v>91</v>
      </c>
      <c r="N17" s="49"/>
      <c r="O17" s="49"/>
      <c r="P17" s="49"/>
      <c r="Q17" s="49"/>
      <c r="R17" s="49"/>
      <c r="S17" s="49"/>
      <c r="T17" s="49"/>
      <c r="U17" s="49"/>
      <c r="V17" s="49"/>
      <c r="W17" s="49"/>
      <c r="X17" s="49"/>
      <c r="Y17" s="49"/>
    </row>
    <row r="18" spans="1:25" ht="25.5" x14ac:dyDescent="0.25">
      <c r="A18" s="122"/>
      <c r="B18" s="124"/>
      <c r="C18" s="73">
        <v>15</v>
      </c>
      <c r="D18" s="74" t="s">
        <v>74</v>
      </c>
      <c r="E18" s="75" t="s">
        <v>96</v>
      </c>
      <c r="F18" s="76" t="s">
        <v>18</v>
      </c>
      <c r="G18" s="77" t="s">
        <v>71</v>
      </c>
      <c r="H18" s="77" t="s">
        <v>72</v>
      </c>
      <c r="I18" s="76" t="s">
        <v>73</v>
      </c>
      <c r="J18" s="80">
        <v>113.9</v>
      </c>
      <c r="K18" s="51"/>
      <c r="L18" s="62">
        <f t="shared" si="0"/>
        <v>0</v>
      </c>
      <c r="M18" s="63" t="s">
        <v>91</v>
      </c>
      <c r="N18" s="71"/>
      <c r="O18" s="71"/>
      <c r="P18" s="71"/>
      <c r="Q18" s="71"/>
      <c r="R18" s="71"/>
      <c r="S18" s="71"/>
      <c r="T18" s="71"/>
      <c r="U18" s="71"/>
      <c r="V18" s="71"/>
      <c r="W18" s="71"/>
      <c r="X18" s="71"/>
      <c r="Y18" s="71"/>
    </row>
    <row r="19" spans="1:25" ht="77.25" x14ac:dyDescent="0.25">
      <c r="A19" s="86">
        <v>6</v>
      </c>
      <c r="B19" s="87" t="s">
        <v>97</v>
      </c>
      <c r="C19" s="68">
        <v>18</v>
      </c>
      <c r="D19" s="90" t="s">
        <v>75</v>
      </c>
      <c r="E19" s="69" t="s">
        <v>98</v>
      </c>
      <c r="F19" s="69" t="s">
        <v>53</v>
      </c>
      <c r="G19" s="70" t="s">
        <v>66</v>
      </c>
      <c r="H19" s="67" t="s">
        <v>76</v>
      </c>
      <c r="I19" s="56" t="s">
        <v>55</v>
      </c>
      <c r="J19" s="72">
        <v>81.06</v>
      </c>
      <c r="K19" s="51"/>
      <c r="L19" s="62">
        <f t="shared" si="0"/>
        <v>0</v>
      </c>
      <c r="M19" s="63" t="s">
        <v>91</v>
      </c>
      <c r="N19" s="71"/>
      <c r="O19" s="71"/>
      <c r="P19" s="71"/>
      <c r="Q19" s="71"/>
      <c r="R19" s="71"/>
      <c r="S19" s="71"/>
      <c r="T19" s="71"/>
      <c r="U19" s="71"/>
      <c r="V19" s="71"/>
      <c r="W19" s="71"/>
      <c r="X19" s="71"/>
      <c r="Y19" s="71"/>
    </row>
    <row r="20" spans="1:25" ht="63.75" x14ac:dyDescent="0.25">
      <c r="A20" s="125">
        <v>7</v>
      </c>
      <c r="B20" s="126" t="s">
        <v>89</v>
      </c>
      <c r="C20" s="73">
        <v>19</v>
      </c>
      <c r="D20" s="47" t="s">
        <v>99</v>
      </c>
      <c r="E20" s="81" t="s">
        <v>90</v>
      </c>
      <c r="F20" s="76" t="s">
        <v>18</v>
      </c>
      <c r="G20" s="77" t="s">
        <v>100</v>
      </c>
      <c r="H20" s="77" t="s">
        <v>101</v>
      </c>
      <c r="I20" s="76" t="s">
        <v>55</v>
      </c>
      <c r="J20" s="80">
        <v>31.63</v>
      </c>
      <c r="K20" s="51"/>
      <c r="L20" s="62">
        <f t="shared" si="0"/>
        <v>0</v>
      </c>
      <c r="M20" s="63" t="s">
        <v>91</v>
      </c>
      <c r="N20" s="71"/>
      <c r="O20" s="71"/>
      <c r="P20" s="71"/>
      <c r="Q20" s="71"/>
      <c r="R20" s="71"/>
      <c r="S20" s="71"/>
      <c r="T20" s="71"/>
      <c r="U20" s="71"/>
      <c r="V20" s="71"/>
      <c r="W20" s="71"/>
      <c r="X20" s="71"/>
      <c r="Y20" s="71"/>
    </row>
    <row r="21" spans="1:25" ht="51" x14ac:dyDescent="0.25">
      <c r="A21" s="125"/>
      <c r="B21" s="126"/>
      <c r="C21" s="73">
        <v>20</v>
      </c>
      <c r="D21" s="44" t="s">
        <v>102</v>
      </c>
      <c r="E21" s="75" t="s">
        <v>90</v>
      </c>
      <c r="F21" s="76" t="s">
        <v>18</v>
      </c>
      <c r="G21" s="77" t="s">
        <v>100</v>
      </c>
      <c r="H21" s="77" t="s">
        <v>103</v>
      </c>
      <c r="I21" s="76" t="s">
        <v>55</v>
      </c>
      <c r="J21" s="80">
        <v>19</v>
      </c>
      <c r="K21" s="51"/>
      <c r="L21" s="62">
        <f t="shared" si="0"/>
        <v>0</v>
      </c>
      <c r="M21" s="63" t="s">
        <v>91</v>
      </c>
      <c r="N21" s="71"/>
      <c r="O21" s="71"/>
      <c r="P21" s="71"/>
      <c r="Q21" s="71"/>
      <c r="R21" s="71"/>
      <c r="S21" s="71"/>
      <c r="T21" s="71"/>
      <c r="U21" s="71"/>
      <c r="V21" s="71"/>
      <c r="W21" s="71"/>
      <c r="X21" s="71"/>
      <c r="Y21" s="71"/>
    </row>
    <row r="22" spans="1:25" ht="63.75" x14ac:dyDescent="0.25">
      <c r="A22" s="125"/>
      <c r="B22" s="126"/>
      <c r="C22" s="73">
        <v>21</v>
      </c>
      <c r="D22" s="46" t="s">
        <v>104</v>
      </c>
      <c r="E22" s="81" t="s">
        <v>90</v>
      </c>
      <c r="F22" s="76" t="s">
        <v>18</v>
      </c>
      <c r="G22" s="77" t="s">
        <v>100</v>
      </c>
      <c r="H22" s="77" t="s">
        <v>101</v>
      </c>
      <c r="I22" s="76" t="s">
        <v>55</v>
      </c>
      <c r="J22" s="80">
        <v>31.59</v>
      </c>
      <c r="K22" s="51"/>
      <c r="L22" s="62">
        <f t="shared" si="0"/>
        <v>0</v>
      </c>
      <c r="M22" s="63" t="s">
        <v>91</v>
      </c>
      <c r="N22" s="71"/>
      <c r="O22" s="71"/>
      <c r="P22" s="71"/>
      <c r="Q22" s="71"/>
      <c r="R22" s="71"/>
      <c r="S22" s="71"/>
      <c r="T22" s="71"/>
      <c r="U22" s="71"/>
      <c r="V22" s="71"/>
      <c r="W22" s="71"/>
      <c r="X22" s="71"/>
      <c r="Y22" s="71"/>
    </row>
    <row r="23" spans="1:25" ht="63.75" x14ac:dyDescent="0.25">
      <c r="A23" s="125"/>
      <c r="B23" s="126"/>
      <c r="C23" s="73">
        <v>22</v>
      </c>
      <c r="D23" s="44" t="s">
        <v>105</v>
      </c>
      <c r="E23" s="75" t="s">
        <v>90</v>
      </c>
      <c r="F23" s="76" t="s">
        <v>18</v>
      </c>
      <c r="G23" s="77" t="s">
        <v>100</v>
      </c>
      <c r="H23" s="77" t="s">
        <v>103</v>
      </c>
      <c r="I23" s="76" t="s">
        <v>55</v>
      </c>
      <c r="J23" s="80">
        <v>19</v>
      </c>
      <c r="K23" s="51"/>
      <c r="L23" s="62">
        <f t="shared" si="0"/>
        <v>0</v>
      </c>
      <c r="M23" s="63" t="s">
        <v>91</v>
      </c>
      <c r="N23" s="71"/>
      <c r="O23" s="71"/>
      <c r="P23" s="71"/>
      <c r="Q23" s="71"/>
      <c r="R23" s="71"/>
      <c r="S23" s="71"/>
      <c r="T23" s="71"/>
      <c r="U23" s="71"/>
      <c r="V23" s="71"/>
      <c r="W23" s="71"/>
      <c r="X23" s="71"/>
      <c r="Y23" s="71"/>
    </row>
    <row r="24" spans="1:25" x14ac:dyDescent="0.25">
      <c r="A24" s="48"/>
      <c r="B24" s="48"/>
      <c r="C24" s="48"/>
      <c r="D24" s="48"/>
      <c r="E24" s="48"/>
      <c r="F24" s="48"/>
      <c r="G24" s="48"/>
      <c r="H24" s="48"/>
      <c r="I24" s="48"/>
      <c r="J24" s="48"/>
      <c r="K24" s="48"/>
      <c r="L24" s="48"/>
      <c r="M24" s="48"/>
      <c r="N24" s="48"/>
      <c r="O24" s="48"/>
      <c r="P24" s="48"/>
      <c r="Q24" s="48"/>
      <c r="R24" s="48"/>
      <c r="S24" s="48"/>
      <c r="T24" s="48"/>
      <c r="U24" s="48"/>
      <c r="V24" s="48"/>
      <c r="W24" s="48"/>
      <c r="X24" s="48"/>
      <c r="Y24" s="48"/>
    </row>
    <row r="25" spans="1:25" x14ac:dyDescent="0.25">
      <c r="A25" s="48"/>
      <c r="B25" s="48"/>
      <c r="C25" s="48"/>
      <c r="D25" s="48"/>
      <c r="E25" s="48"/>
      <c r="F25" s="48"/>
      <c r="G25" s="48"/>
      <c r="H25" s="48"/>
      <c r="I25" s="48"/>
      <c r="J25" s="48"/>
      <c r="K25" s="48"/>
      <c r="L25" s="48"/>
      <c r="M25" s="48"/>
      <c r="N25" s="48"/>
      <c r="O25" s="48"/>
      <c r="P25" s="48"/>
      <c r="Q25" s="48"/>
      <c r="R25" s="48"/>
      <c r="S25" s="48"/>
      <c r="T25" s="48"/>
      <c r="U25" s="48"/>
      <c r="V25" s="48"/>
      <c r="W25" s="48"/>
      <c r="X25" s="48"/>
      <c r="Y25" s="48"/>
    </row>
    <row r="26" spans="1:25" x14ac:dyDescent="0.25">
      <c r="A26" s="48"/>
      <c r="B26" s="48"/>
      <c r="C26" s="48"/>
      <c r="D26" s="48"/>
      <c r="E26" s="48"/>
      <c r="F26" s="48"/>
      <c r="G26" s="48"/>
      <c r="H26" s="48"/>
      <c r="I26" s="48"/>
      <c r="J26" s="48"/>
      <c r="K26" s="48"/>
      <c r="L26" s="48"/>
      <c r="M26" s="48"/>
      <c r="N26" s="48"/>
      <c r="O26" s="48"/>
      <c r="P26" s="48"/>
      <c r="Q26" s="48"/>
      <c r="R26" s="48"/>
      <c r="S26" s="48"/>
      <c r="T26" s="48"/>
      <c r="U26" s="48"/>
      <c r="V26" s="48"/>
      <c r="W26" s="48"/>
      <c r="X26" s="48"/>
      <c r="Y26" s="48"/>
    </row>
    <row r="27" spans="1:25" x14ac:dyDescent="0.25">
      <c r="A27" s="48"/>
      <c r="B27" s="48"/>
      <c r="C27" s="48"/>
      <c r="D27" s="48"/>
      <c r="E27" s="48"/>
      <c r="F27" s="48"/>
      <c r="G27" s="48"/>
      <c r="H27" s="48"/>
      <c r="I27" s="48"/>
      <c r="J27" s="48"/>
      <c r="K27" s="48"/>
      <c r="L27" s="48"/>
      <c r="M27" s="48"/>
      <c r="N27" s="48"/>
      <c r="O27" s="48"/>
      <c r="P27" s="48"/>
      <c r="Q27" s="48"/>
      <c r="R27" s="48"/>
      <c r="S27" s="48"/>
      <c r="T27" s="48"/>
      <c r="U27" s="48"/>
      <c r="V27" s="48"/>
      <c r="W27" s="48"/>
      <c r="X27" s="48"/>
      <c r="Y27" s="48"/>
    </row>
    <row r="28" spans="1:25" x14ac:dyDescent="0.25">
      <c r="A28" s="48"/>
      <c r="B28" s="48"/>
      <c r="C28" s="48"/>
      <c r="D28" s="48"/>
      <c r="E28" s="48"/>
      <c r="F28" s="48"/>
      <c r="G28" s="48"/>
      <c r="H28" s="48"/>
      <c r="I28" s="48"/>
      <c r="J28" s="48"/>
      <c r="K28" s="48"/>
      <c r="L28" s="48"/>
      <c r="M28" s="48"/>
      <c r="N28" s="48"/>
      <c r="O28" s="48"/>
      <c r="P28" s="48"/>
      <c r="Q28" s="48"/>
      <c r="R28" s="48"/>
      <c r="S28" s="48"/>
      <c r="T28" s="48"/>
      <c r="U28" s="48"/>
      <c r="V28" s="48"/>
      <c r="W28" s="48"/>
      <c r="X28" s="48"/>
      <c r="Y28" s="48"/>
    </row>
    <row r="29" spans="1:25" x14ac:dyDescent="0.25">
      <c r="A29" s="48"/>
      <c r="B29" s="48"/>
      <c r="C29" s="48"/>
      <c r="D29" s="48"/>
      <c r="E29" s="48"/>
      <c r="F29" s="48"/>
      <c r="G29" s="48"/>
      <c r="H29" s="48"/>
      <c r="I29" s="48"/>
      <c r="J29" s="48"/>
      <c r="K29" s="48"/>
      <c r="L29" s="48"/>
      <c r="M29" s="48"/>
      <c r="N29" s="48"/>
      <c r="O29" s="48"/>
      <c r="P29" s="48"/>
      <c r="Q29" s="48"/>
      <c r="R29" s="48"/>
      <c r="S29" s="48"/>
      <c r="T29" s="48"/>
      <c r="U29" s="48"/>
      <c r="V29" s="48"/>
      <c r="W29" s="48"/>
      <c r="X29" s="48"/>
      <c r="Y29" s="48"/>
    </row>
    <row r="30" spans="1:25" x14ac:dyDescent="0.25">
      <c r="A30" s="48"/>
      <c r="B30" s="48"/>
      <c r="C30" s="48"/>
      <c r="D30" s="48"/>
      <c r="E30" s="48"/>
      <c r="F30" s="48"/>
      <c r="G30" s="48"/>
      <c r="H30" s="48"/>
      <c r="I30" s="48"/>
      <c r="J30" s="48"/>
      <c r="K30" s="48"/>
      <c r="L30" s="48"/>
      <c r="M30" s="48"/>
      <c r="N30" s="48"/>
      <c r="O30" s="48"/>
      <c r="P30" s="48"/>
      <c r="Q30" s="48"/>
      <c r="R30" s="48"/>
      <c r="S30" s="48"/>
      <c r="T30" s="48"/>
      <c r="U30" s="48"/>
      <c r="V30" s="48"/>
      <c r="W30" s="48"/>
      <c r="X30" s="48"/>
      <c r="Y30" s="48"/>
    </row>
    <row r="31" spans="1:25" x14ac:dyDescent="0.25">
      <c r="A31" s="48"/>
      <c r="B31" s="48"/>
      <c r="C31" s="48"/>
      <c r="D31" s="48"/>
      <c r="E31" s="48"/>
      <c r="F31" s="48"/>
      <c r="G31" s="48"/>
      <c r="H31" s="48"/>
      <c r="I31" s="48"/>
      <c r="J31" s="48"/>
      <c r="K31" s="48"/>
      <c r="L31" s="48"/>
      <c r="M31" s="48"/>
      <c r="N31" s="48"/>
      <c r="O31" s="48"/>
      <c r="P31" s="48"/>
      <c r="Q31" s="48"/>
      <c r="R31" s="48"/>
      <c r="S31" s="48"/>
      <c r="T31" s="48"/>
      <c r="U31" s="48"/>
      <c r="V31" s="48"/>
      <c r="W31" s="48"/>
      <c r="X31" s="48"/>
      <c r="Y31" s="48"/>
    </row>
    <row r="32" spans="1:25" x14ac:dyDescent="0.25">
      <c r="A32" s="48"/>
      <c r="B32" s="48"/>
      <c r="C32" s="48"/>
      <c r="D32" s="48"/>
      <c r="E32" s="48"/>
      <c r="F32" s="48"/>
      <c r="G32" s="48"/>
      <c r="H32" s="48"/>
      <c r="I32" s="48"/>
      <c r="J32" s="48"/>
      <c r="K32" s="48"/>
      <c r="L32" s="48"/>
      <c r="M32" s="48"/>
      <c r="N32" s="48"/>
      <c r="O32" s="48"/>
      <c r="P32" s="48"/>
      <c r="Q32" s="48"/>
      <c r="R32" s="48"/>
      <c r="S32" s="48"/>
      <c r="T32" s="48"/>
      <c r="U32" s="48"/>
      <c r="V32" s="48"/>
      <c r="W32" s="48"/>
      <c r="X32" s="48"/>
      <c r="Y32" s="48"/>
    </row>
  </sheetData>
  <mergeCells count="24">
    <mergeCell ref="A15:A16"/>
    <mergeCell ref="B15:B16"/>
    <mergeCell ref="A17:A18"/>
    <mergeCell ref="B17:B18"/>
    <mergeCell ref="A20:A23"/>
    <mergeCell ref="B20:B23"/>
    <mergeCell ref="A2:M2"/>
    <mergeCell ref="A4:A13"/>
    <mergeCell ref="B4:B13"/>
    <mergeCell ref="Q1:Q2"/>
    <mergeCell ref="R1:R2"/>
    <mergeCell ref="A1:C1"/>
    <mergeCell ref="D1:F1"/>
    <mergeCell ref="H1:M1"/>
    <mergeCell ref="N1:N2"/>
    <mergeCell ref="O1:O2"/>
    <mergeCell ref="P1:P2"/>
    <mergeCell ref="W1:W2"/>
    <mergeCell ref="X1:X2"/>
    <mergeCell ref="Y1:Y2"/>
    <mergeCell ref="S1:S2"/>
    <mergeCell ref="T1:T2"/>
    <mergeCell ref="U1:U2"/>
    <mergeCell ref="V1:V2"/>
  </mergeCells>
  <pageMargins left="0.511811024" right="0.511811024" top="0.78740157499999996" bottom="0.78740157499999996" header="0.31496062000000002" footer="0.31496062000000002"/>
  <pageSetup paperSize="256" orientation="portrait" horizontalDpi="203" verticalDpi="203"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zoomScale="70" zoomScaleNormal="70" workbookViewId="0">
      <selection activeCell="L4" sqref="L4:L23"/>
    </sheetView>
  </sheetViews>
  <sheetFormatPr defaultRowHeight="15" x14ac:dyDescent="0.25"/>
  <cols>
    <col min="2" max="2" width="40.28515625" customWidth="1"/>
    <col min="3" max="3" width="11.140625" customWidth="1"/>
    <col min="4" max="4" width="92.5703125" customWidth="1"/>
    <col min="10" max="10" width="12.85546875" bestFit="1" customWidth="1"/>
  </cols>
  <sheetData>
    <row r="1" spans="1:25" x14ac:dyDescent="0.25">
      <c r="A1" s="112" t="s">
        <v>81</v>
      </c>
      <c r="B1" s="112"/>
      <c r="C1" s="112"/>
      <c r="D1" s="118" t="s">
        <v>27</v>
      </c>
      <c r="E1" s="118"/>
      <c r="F1" s="118"/>
      <c r="G1" s="66"/>
      <c r="H1" s="118" t="s">
        <v>82</v>
      </c>
      <c r="I1" s="118"/>
      <c r="J1" s="118"/>
      <c r="K1" s="118"/>
      <c r="L1" s="118"/>
      <c r="M1" s="118"/>
      <c r="N1" s="111" t="s">
        <v>83</v>
      </c>
      <c r="O1" s="111" t="s">
        <v>83</v>
      </c>
      <c r="P1" s="111" t="s">
        <v>83</v>
      </c>
      <c r="Q1" s="111" t="s">
        <v>83</v>
      </c>
      <c r="R1" s="111" t="s">
        <v>83</v>
      </c>
      <c r="S1" s="111" t="s">
        <v>83</v>
      </c>
      <c r="T1" s="111" t="s">
        <v>83</v>
      </c>
      <c r="U1" s="111" t="s">
        <v>83</v>
      </c>
      <c r="V1" s="111" t="s">
        <v>83</v>
      </c>
      <c r="W1" s="111" t="s">
        <v>83</v>
      </c>
      <c r="X1" s="111" t="s">
        <v>83</v>
      </c>
      <c r="Y1" s="111" t="s">
        <v>83</v>
      </c>
    </row>
    <row r="2" spans="1:25" x14ac:dyDescent="0.25">
      <c r="A2" s="112" t="s">
        <v>84</v>
      </c>
      <c r="B2" s="112"/>
      <c r="C2" s="112"/>
      <c r="D2" s="112"/>
      <c r="E2" s="112"/>
      <c r="F2" s="112"/>
      <c r="G2" s="112"/>
      <c r="H2" s="112"/>
      <c r="I2" s="112"/>
      <c r="J2" s="112"/>
      <c r="K2" s="112"/>
      <c r="L2" s="112"/>
      <c r="M2" s="112"/>
      <c r="N2" s="111"/>
      <c r="O2" s="111"/>
      <c r="P2" s="111"/>
      <c r="Q2" s="111"/>
      <c r="R2" s="111"/>
      <c r="S2" s="111"/>
      <c r="T2" s="111"/>
      <c r="U2" s="111"/>
      <c r="V2" s="111"/>
      <c r="W2" s="111"/>
      <c r="X2" s="111"/>
      <c r="Y2" s="111"/>
    </row>
    <row r="3" spans="1:25" ht="45" x14ac:dyDescent="0.25">
      <c r="A3" s="57" t="s">
        <v>29</v>
      </c>
      <c r="B3" s="57" t="s">
        <v>30</v>
      </c>
      <c r="C3" s="58" t="s">
        <v>31</v>
      </c>
      <c r="D3" s="58" t="s">
        <v>32</v>
      </c>
      <c r="E3" s="58" t="s">
        <v>33</v>
      </c>
      <c r="F3" s="58" t="s">
        <v>34</v>
      </c>
      <c r="G3" s="58" t="s">
        <v>35</v>
      </c>
      <c r="H3" s="58" t="s">
        <v>85</v>
      </c>
      <c r="I3" s="58" t="s">
        <v>37</v>
      </c>
      <c r="J3" s="64" t="s">
        <v>38</v>
      </c>
      <c r="K3" s="59" t="s">
        <v>39</v>
      </c>
      <c r="L3" s="60" t="s">
        <v>86</v>
      </c>
      <c r="M3" s="57" t="s">
        <v>87</v>
      </c>
      <c r="N3" s="61" t="s">
        <v>88</v>
      </c>
      <c r="O3" s="61" t="s">
        <v>88</v>
      </c>
      <c r="P3" s="61" t="s">
        <v>88</v>
      </c>
      <c r="Q3" s="61" t="s">
        <v>88</v>
      </c>
      <c r="R3" s="61" t="s">
        <v>88</v>
      </c>
      <c r="S3" s="61" t="s">
        <v>88</v>
      </c>
      <c r="T3" s="61" t="s">
        <v>88</v>
      </c>
      <c r="U3" s="61" t="s">
        <v>88</v>
      </c>
      <c r="V3" s="61" t="s">
        <v>88</v>
      </c>
      <c r="W3" s="61" t="s">
        <v>88</v>
      </c>
      <c r="X3" s="61" t="s">
        <v>88</v>
      </c>
      <c r="Y3" s="61" t="s">
        <v>88</v>
      </c>
    </row>
    <row r="4" spans="1:25" ht="39" x14ac:dyDescent="0.25">
      <c r="A4" s="113">
        <v>1</v>
      </c>
      <c r="B4" s="115" t="s">
        <v>89</v>
      </c>
      <c r="C4" s="52">
        <v>1</v>
      </c>
      <c r="D4" s="53" t="s">
        <v>44</v>
      </c>
      <c r="E4" s="91" t="s">
        <v>90</v>
      </c>
      <c r="F4" s="56" t="s">
        <v>18</v>
      </c>
      <c r="G4" s="67" t="s">
        <v>45</v>
      </c>
      <c r="H4" s="67" t="s">
        <v>46</v>
      </c>
      <c r="I4" s="56" t="s">
        <v>47</v>
      </c>
      <c r="J4" s="82">
        <v>20.99</v>
      </c>
      <c r="K4" s="50"/>
      <c r="L4" s="62">
        <f>K4-SUM(N4:Y4)</f>
        <v>0</v>
      </c>
      <c r="M4" s="63" t="s">
        <v>91</v>
      </c>
      <c r="N4" s="49"/>
      <c r="O4" s="49"/>
      <c r="P4" s="49"/>
      <c r="Q4" s="49"/>
      <c r="R4" s="49"/>
      <c r="S4" s="49"/>
      <c r="T4" s="49"/>
      <c r="U4" s="49"/>
      <c r="V4" s="49"/>
      <c r="W4" s="49"/>
      <c r="X4" s="49"/>
      <c r="Y4" s="49"/>
    </row>
    <row r="5" spans="1:25" ht="26.25" x14ac:dyDescent="0.25">
      <c r="A5" s="114"/>
      <c r="B5" s="116"/>
      <c r="C5" s="52">
        <v>2</v>
      </c>
      <c r="D5" s="54" t="s">
        <v>48</v>
      </c>
      <c r="E5" s="91" t="s">
        <v>90</v>
      </c>
      <c r="F5" s="56" t="s">
        <v>18</v>
      </c>
      <c r="G5" s="67" t="s">
        <v>45</v>
      </c>
      <c r="H5" s="67" t="s">
        <v>49</v>
      </c>
      <c r="I5" s="56" t="s">
        <v>47</v>
      </c>
      <c r="J5" s="82">
        <v>43.16</v>
      </c>
      <c r="K5" s="50"/>
      <c r="L5" s="62">
        <f t="shared" ref="L5:L23" si="0">K5-SUM(N5:Y5)</f>
        <v>0</v>
      </c>
      <c r="M5" s="63" t="s">
        <v>91</v>
      </c>
      <c r="N5" s="49"/>
      <c r="O5" s="49"/>
      <c r="P5" s="49"/>
      <c r="Q5" s="49"/>
      <c r="R5" s="49"/>
      <c r="S5" s="49"/>
      <c r="T5" s="49"/>
      <c r="U5" s="49"/>
      <c r="V5" s="49"/>
      <c r="W5" s="49"/>
      <c r="X5" s="49"/>
      <c r="Y5" s="49"/>
    </row>
    <row r="6" spans="1:25" ht="26.25" x14ac:dyDescent="0.25">
      <c r="A6" s="114"/>
      <c r="B6" s="116"/>
      <c r="C6" s="52">
        <v>3</v>
      </c>
      <c r="D6" s="54" t="s">
        <v>50</v>
      </c>
      <c r="E6" s="91" t="s">
        <v>90</v>
      </c>
      <c r="F6" s="56" t="s">
        <v>18</v>
      </c>
      <c r="G6" s="67" t="s">
        <v>45</v>
      </c>
      <c r="H6" s="67" t="s">
        <v>51</v>
      </c>
      <c r="I6" s="56" t="s">
        <v>47</v>
      </c>
      <c r="J6" s="82">
        <v>40.47</v>
      </c>
      <c r="K6" s="51"/>
      <c r="L6" s="62">
        <f t="shared" si="0"/>
        <v>0</v>
      </c>
      <c r="M6" s="63" t="s">
        <v>91</v>
      </c>
      <c r="N6" s="49"/>
      <c r="O6" s="49"/>
      <c r="P6" s="49"/>
      <c r="Q6" s="49"/>
      <c r="R6" s="49"/>
      <c r="S6" s="49"/>
      <c r="T6" s="49"/>
      <c r="U6" s="49"/>
      <c r="V6" s="49"/>
      <c r="W6" s="49"/>
      <c r="X6" s="49"/>
      <c r="Y6" s="49"/>
    </row>
    <row r="7" spans="1:25" ht="25.5" x14ac:dyDescent="0.25">
      <c r="A7" s="114"/>
      <c r="B7" s="116"/>
      <c r="C7" s="52">
        <v>4</v>
      </c>
      <c r="D7" s="90" t="s">
        <v>52</v>
      </c>
      <c r="E7" s="91" t="s">
        <v>90</v>
      </c>
      <c r="F7" s="56" t="s">
        <v>53</v>
      </c>
      <c r="G7" s="67" t="s">
        <v>45</v>
      </c>
      <c r="H7" s="67" t="s">
        <v>54</v>
      </c>
      <c r="I7" s="56" t="s">
        <v>55</v>
      </c>
      <c r="J7" s="82">
        <v>34.159999999999997</v>
      </c>
      <c r="K7" s="51"/>
      <c r="L7" s="62">
        <f t="shared" si="0"/>
        <v>0</v>
      </c>
      <c r="M7" s="63" t="s">
        <v>91</v>
      </c>
      <c r="N7" s="49"/>
      <c r="O7" s="49"/>
      <c r="P7" s="49"/>
      <c r="Q7" s="49"/>
      <c r="R7" s="49"/>
      <c r="S7" s="49"/>
      <c r="T7" s="49"/>
      <c r="U7" s="49"/>
      <c r="V7" s="49"/>
      <c r="W7" s="49"/>
      <c r="X7" s="49"/>
      <c r="Y7" s="49"/>
    </row>
    <row r="8" spans="1:25" ht="26.25" x14ac:dyDescent="0.25">
      <c r="A8" s="114"/>
      <c r="B8" s="116"/>
      <c r="C8" s="52">
        <v>5</v>
      </c>
      <c r="D8" s="54" t="s">
        <v>56</v>
      </c>
      <c r="E8" s="91" t="s">
        <v>90</v>
      </c>
      <c r="F8" s="56" t="s">
        <v>18</v>
      </c>
      <c r="G8" s="67" t="s">
        <v>45</v>
      </c>
      <c r="H8" s="67" t="s">
        <v>57</v>
      </c>
      <c r="I8" s="56" t="s">
        <v>47</v>
      </c>
      <c r="J8" s="82">
        <v>54</v>
      </c>
      <c r="K8" s="51"/>
      <c r="L8" s="62">
        <f t="shared" si="0"/>
        <v>0</v>
      </c>
      <c r="M8" s="63" t="s">
        <v>91</v>
      </c>
      <c r="N8" s="49"/>
      <c r="O8" s="49"/>
      <c r="P8" s="49"/>
      <c r="Q8" s="49"/>
      <c r="R8" s="49"/>
      <c r="S8" s="49"/>
      <c r="T8" s="49"/>
      <c r="U8" s="49"/>
      <c r="V8" s="49"/>
      <c r="W8" s="49"/>
      <c r="X8" s="49"/>
      <c r="Y8" s="49"/>
    </row>
    <row r="9" spans="1:25" ht="26.25" x14ac:dyDescent="0.25">
      <c r="A9" s="114"/>
      <c r="B9" s="116"/>
      <c r="C9" s="52">
        <v>6</v>
      </c>
      <c r="D9" s="55" t="s">
        <v>58</v>
      </c>
      <c r="E9" s="91" t="s">
        <v>90</v>
      </c>
      <c r="F9" s="56" t="s">
        <v>18</v>
      </c>
      <c r="G9" s="67" t="s">
        <v>45</v>
      </c>
      <c r="H9" s="67" t="s">
        <v>57</v>
      </c>
      <c r="I9" s="56" t="s">
        <v>47</v>
      </c>
      <c r="J9" s="82">
        <v>74.45</v>
      </c>
      <c r="K9" s="51"/>
      <c r="L9" s="62">
        <f t="shared" si="0"/>
        <v>0</v>
      </c>
      <c r="M9" s="63" t="s">
        <v>91</v>
      </c>
      <c r="N9" s="49"/>
      <c r="O9" s="49"/>
      <c r="P9" s="49"/>
      <c r="Q9" s="49"/>
      <c r="R9" s="49"/>
      <c r="S9" s="49"/>
      <c r="T9" s="49"/>
      <c r="U9" s="49"/>
      <c r="V9" s="49"/>
      <c r="W9" s="49"/>
      <c r="X9" s="49"/>
      <c r="Y9" s="49"/>
    </row>
    <row r="10" spans="1:25" ht="39" x14ac:dyDescent="0.25">
      <c r="A10" s="114"/>
      <c r="B10" s="116"/>
      <c r="C10" s="52">
        <v>7</v>
      </c>
      <c r="D10" s="55" t="s">
        <v>59</v>
      </c>
      <c r="E10" s="91" t="s">
        <v>90</v>
      </c>
      <c r="F10" s="56" t="s">
        <v>18</v>
      </c>
      <c r="G10" s="67" t="s">
        <v>45</v>
      </c>
      <c r="H10" s="67" t="s">
        <v>60</v>
      </c>
      <c r="I10" s="56" t="s">
        <v>47</v>
      </c>
      <c r="J10" s="82">
        <v>36.270000000000003</v>
      </c>
      <c r="K10" s="51"/>
      <c r="L10" s="62">
        <f t="shared" si="0"/>
        <v>0</v>
      </c>
      <c r="M10" s="63" t="s">
        <v>91</v>
      </c>
      <c r="N10" s="49"/>
      <c r="O10" s="49"/>
      <c r="P10" s="49"/>
      <c r="Q10" s="49"/>
      <c r="R10" s="49"/>
      <c r="S10" s="49"/>
      <c r="T10" s="49"/>
      <c r="U10" s="49"/>
      <c r="V10" s="49"/>
      <c r="W10" s="49"/>
      <c r="X10" s="49"/>
      <c r="Y10" s="49"/>
    </row>
    <row r="11" spans="1:25" ht="39" x14ac:dyDescent="0.25">
      <c r="A11" s="114"/>
      <c r="B11" s="116"/>
      <c r="C11" s="52">
        <v>8</v>
      </c>
      <c r="D11" s="55" t="s">
        <v>61</v>
      </c>
      <c r="E11" s="91" t="s">
        <v>90</v>
      </c>
      <c r="F11" s="56" t="s">
        <v>18</v>
      </c>
      <c r="G11" s="67" t="s">
        <v>45</v>
      </c>
      <c r="H11" s="67" t="s">
        <v>62</v>
      </c>
      <c r="I11" s="56" t="s">
        <v>47</v>
      </c>
      <c r="J11" s="82">
        <v>18.68</v>
      </c>
      <c r="K11" s="51"/>
      <c r="L11" s="62">
        <f t="shared" si="0"/>
        <v>0</v>
      </c>
      <c r="M11" s="63" t="s">
        <v>91</v>
      </c>
      <c r="N11" s="49"/>
      <c r="O11" s="49"/>
      <c r="P11" s="49"/>
      <c r="Q11" s="49"/>
      <c r="R11" s="49"/>
      <c r="S11" s="49"/>
      <c r="T11" s="49"/>
      <c r="U11" s="49"/>
      <c r="V11" s="49"/>
      <c r="W11" s="49"/>
      <c r="X11" s="49"/>
      <c r="Y11" s="49"/>
    </row>
    <row r="12" spans="1:25" ht="26.25" x14ac:dyDescent="0.25">
      <c r="A12" s="114"/>
      <c r="B12" s="116"/>
      <c r="C12" s="52">
        <v>9</v>
      </c>
      <c r="D12" s="55" t="s">
        <v>63</v>
      </c>
      <c r="E12" s="91" t="s">
        <v>90</v>
      </c>
      <c r="F12" s="56" t="s">
        <v>18</v>
      </c>
      <c r="G12" s="67" t="s">
        <v>45</v>
      </c>
      <c r="H12" s="67" t="s">
        <v>64</v>
      </c>
      <c r="I12" s="56" t="s">
        <v>47</v>
      </c>
      <c r="J12" s="82">
        <v>71.459999999999994</v>
      </c>
      <c r="K12" s="51"/>
      <c r="L12" s="62">
        <f t="shared" si="0"/>
        <v>0</v>
      </c>
      <c r="M12" s="63" t="s">
        <v>91</v>
      </c>
      <c r="N12" s="49"/>
      <c r="O12" s="49"/>
      <c r="P12" s="49"/>
      <c r="Q12" s="49"/>
      <c r="R12" s="49"/>
      <c r="S12" s="49"/>
      <c r="T12" s="49"/>
      <c r="U12" s="49"/>
      <c r="V12" s="49"/>
      <c r="W12" s="49"/>
      <c r="X12" s="49"/>
      <c r="Y12" s="49"/>
    </row>
    <row r="13" spans="1:25" ht="26.25" x14ac:dyDescent="0.25">
      <c r="A13" s="114"/>
      <c r="B13" s="117"/>
      <c r="C13" s="68">
        <v>10</v>
      </c>
      <c r="D13" s="55" t="s">
        <v>65</v>
      </c>
      <c r="E13" s="91" t="s">
        <v>90</v>
      </c>
      <c r="F13" s="69" t="s">
        <v>18</v>
      </c>
      <c r="G13" s="70" t="s">
        <v>45</v>
      </c>
      <c r="H13" s="70" t="s">
        <v>57</v>
      </c>
      <c r="I13" s="69" t="s">
        <v>47</v>
      </c>
      <c r="J13" s="82">
        <v>164</v>
      </c>
      <c r="K13" s="51"/>
      <c r="L13" s="62">
        <f t="shared" si="0"/>
        <v>0</v>
      </c>
      <c r="M13" s="63" t="s">
        <v>91</v>
      </c>
      <c r="N13" s="49"/>
      <c r="O13" s="49"/>
      <c r="P13" s="49"/>
      <c r="Q13" s="49"/>
      <c r="R13" s="49"/>
      <c r="S13" s="49"/>
      <c r="T13" s="49"/>
      <c r="U13" s="49"/>
      <c r="V13" s="49"/>
      <c r="W13" s="49"/>
      <c r="X13" s="49"/>
      <c r="Y13" s="49"/>
    </row>
    <row r="14" spans="1:25" ht="39" x14ac:dyDescent="0.25">
      <c r="A14" s="88">
        <v>2</v>
      </c>
      <c r="B14" s="89" t="s">
        <v>89</v>
      </c>
      <c r="C14" s="73">
        <v>11</v>
      </c>
      <c r="D14" s="45" t="s">
        <v>92</v>
      </c>
      <c r="E14" s="75" t="s">
        <v>90</v>
      </c>
      <c r="F14" s="76" t="s">
        <v>18</v>
      </c>
      <c r="G14" s="77" t="s">
        <v>66</v>
      </c>
      <c r="H14" s="77" t="s">
        <v>67</v>
      </c>
      <c r="I14" s="76" t="s">
        <v>55</v>
      </c>
      <c r="J14" s="83">
        <v>17.96</v>
      </c>
      <c r="K14" s="51"/>
      <c r="L14" s="62">
        <f t="shared" si="0"/>
        <v>0</v>
      </c>
      <c r="M14" s="63" t="s">
        <v>91</v>
      </c>
      <c r="N14" s="49"/>
      <c r="O14" s="49"/>
      <c r="P14" s="49"/>
      <c r="Q14" s="49"/>
      <c r="R14" s="49"/>
      <c r="S14" s="49"/>
      <c r="T14" s="49"/>
      <c r="U14" s="49"/>
      <c r="V14" s="49"/>
      <c r="W14" s="49"/>
      <c r="X14" s="49"/>
      <c r="Y14" s="49"/>
    </row>
    <row r="15" spans="1:25" ht="89.25" x14ac:dyDescent="0.25">
      <c r="A15" s="119">
        <v>3</v>
      </c>
      <c r="B15" s="120" t="s">
        <v>89</v>
      </c>
      <c r="C15" s="52">
        <v>12</v>
      </c>
      <c r="D15" s="92" t="s">
        <v>93</v>
      </c>
      <c r="E15" s="91" t="s">
        <v>90</v>
      </c>
      <c r="F15" s="56" t="s">
        <v>18</v>
      </c>
      <c r="G15" s="67" t="s">
        <v>66</v>
      </c>
      <c r="H15" s="67" t="s">
        <v>68</v>
      </c>
      <c r="I15" s="56" t="s">
        <v>55</v>
      </c>
      <c r="J15" s="82">
        <v>40.68</v>
      </c>
      <c r="K15" s="51"/>
      <c r="L15" s="62">
        <f t="shared" si="0"/>
        <v>0</v>
      </c>
      <c r="M15" s="63" t="s">
        <v>91</v>
      </c>
      <c r="N15" s="49"/>
      <c r="O15" s="49"/>
      <c r="P15" s="49"/>
      <c r="Q15" s="49"/>
      <c r="R15" s="49"/>
      <c r="S15" s="49"/>
      <c r="T15" s="49"/>
      <c r="U15" s="49"/>
      <c r="V15" s="49"/>
      <c r="W15" s="49"/>
      <c r="X15" s="49"/>
      <c r="Y15" s="49"/>
    </row>
    <row r="16" spans="1:25" ht="51.75" x14ac:dyDescent="0.25">
      <c r="A16" s="119"/>
      <c r="B16" s="120"/>
      <c r="C16" s="52">
        <v>13</v>
      </c>
      <c r="D16" s="90" t="s">
        <v>94</v>
      </c>
      <c r="E16" s="91" t="s">
        <v>90</v>
      </c>
      <c r="F16" s="56" t="s">
        <v>18</v>
      </c>
      <c r="G16" s="67" t="s">
        <v>66</v>
      </c>
      <c r="H16" s="67" t="s">
        <v>69</v>
      </c>
      <c r="I16" s="56" t="s">
        <v>55</v>
      </c>
      <c r="J16" s="82">
        <v>19</v>
      </c>
      <c r="K16" s="51"/>
      <c r="L16" s="62">
        <f t="shared" si="0"/>
        <v>0</v>
      </c>
      <c r="M16" s="63" t="s">
        <v>91</v>
      </c>
      <c r="N16" s="49"/>
      <c r="O16" s="49"/>
      <c r="P16" s="49"/>
      <c r="Q16" s="49"/>
      <c r="R16" s="49"/>
      <c r="S16" s="49"/>
      <c r="T16" s="49"/>
      <c r="U16" s="49"/>
      <c r="V16" s="49"/>
      <c r="W16" s="49"/>
      <c r="X16" s="49"/>
      <c r="Y16" s="49"/>
    </row>
    <row r="17" spans="1:25" ht="26.25" x14ac:dyDescent="0.25">
      <c r="A17" s="121">
        <v>4</v>
      </c>
      <c r="B17" s="123" t="s">
        <v>95</v>
      </c>
      <c r="C17" s="73">
        <v>14</v>
      </c>
      <c r="D17" s="74" t="s">
        <v>70</v>
      </c>
      <c r="E17" s="79" t="s">
        <v>96</v>
      </c>
      <c r="F17" s="76" t="s">
        <v>18</v>
      </c>
      <c r="G17" s="77" t="s">
        <v>71</v>
      </c>
      <c r="H17" s="77" t="s">
        <v>72</v>
      </c>
      <c r="I17" s="76" t="s">
        <v>73</v>
      </c>
      <c r="J17" s="83">
        <v>113.9</v>
      </c>
      <c r="K17" s="51"/>
      <c r="L17" s="62">
        <f t="shared" si="0"/>
        <v>0</v>
      </c>
      <c r="M17" s="63" t="s">
        <v>91</v>
      </c>
      <c r="N17" s="49"/>
      <c r="O17" s="49"/>
      <c r="P17" s="49"/>
      <c r="Q17" s="49"/>
      <c r="R17" s="49"/>
      <c r="S17" s="49"/>
      <c r="T17" s="49"/>
      <c r="U17" s="49"/>
      <c r="V17" s="49"/>
      <c r="W17" s="49"/>
      <c r="X17" s="49"/>
      <c r="Y17" s="49"/>
    </row>
    <row r="18" spans="1:25" ht="25.5" x14ac:dyDescent="0.25">
      <c r="A18" s="122"/>
      <c r="B18" s="124"/>
      <c r="C18" s="73">
        <v>15</v>
      </c>
      <c r="D18" s="74" t="s">
        <v>74</v>
      </c>
      <c r="E18" s="75" t="s">
        <v>96</v>
      </c>
      <c r="F18" s="76" t="s">
        <v>18</v>
      </c>
      <c r="G18" s="77" t="s">
        <v>71</v>
      </c>
      <c r="H18" s="77" t="s">
        <v>72</v>
      </c>
      <c r="I18" s="76" t="s">
        <v>73</v>
      </c>
      <c r="J18" s="84">
        <v>113.9</v>
      </c>
      <c r="K18" s="51">
        <v>1</v>
      </c>
      <c r="L18" s="62">
        <f t="shared" si="0"/>
        <v>1</v>
      </c>
      <c r="M18" s="63" t="s">
        <v>91</v>
      </c>
      <c r="N18" s="71"/>
      <c r="O18" s="71"/>
      <c r="P18" s="71"/>
      <c r="Q18" s="71"/>
      <c r="R18" s="71"/>
      <c r="S18" s="71"/>
      <c r="T18" s="71"/>
      <c r="U18" s="71"/>
      <c r="V18" s="71"/>
      <c r="W18" s="71"/>
      <c r="X18" s="71"/>
      <c r="Y18" s="71"/>
    </row>
    <row r="19" spans="1:25" ht="77.25" x14ac:dyDescent="0.25">
      <c r="A19" s="86">
        <v>6</v>
      </c>
      <c r="B19" s="87" t="s">
        <v>97</v>
      </c>
      <c r="C19" s="68">
        <v>18</v>
      </c>
      <c r="D19" s="90" t="s">
        <v>75</v>
      </c>
      <c r="E19" s="69" t="s">
        <v>98</v>
      </c>
      <c r="F19" s="69" t="s">
        <v>53</v>
      </c>
      <c r="G19" s="70" t="s">
        <v>66</v>
      </c>
      <c r="H19" s="67" t="s">
        <v>76</v>
      </c>
      <c r="I19" s="56" t="s">
        <v>55</v>
      </c>
      <c r="J19" s="85">
        <v>81.06</v>
      </c>
      <c r="K19" s="51"/>
      <c r="L19" s="62">
        <f t="shared" si="0"/>
        <v>0</v>
      </c>
      <c r="M19" s="63" t="s">
        <v>91</v>
      </c>
      <c r="N19" s="71"/>
      <c r="O19" s="71"/>
      <c r="P19" s="71"/>
      <c r="Q19" s="71"/>
      <c r="R19" s="71"/>
      <c r="S19" s="71"/>
      <c r="T19" s="71"/>
      <c r="U19" s="71"/>
      <c r="V19" s="71"/>
      <c r="W19" s="71"/>
      <c r="X19" s="71"/>
      <c r="Y19" s="71"/>
    </row>
    <row r="20" spans="1:25" ht="63.75" x14ac:dyDescent="0.25">
      <c r="A20" s="125">
        <v>7</v>
      </c>
      <c r="B20" s="126" t="s">
        <v>89</v>
      </c>
      <c r="C20" s="73">
        <v>19</v>
      </c>
      <c r="D20" s="47" t="s">
        <v>99</v>
      </c>
      <c r="E20" s="81" t="s">
        <v>90</v>
      </c>
      <c r="F20" s="76" t="s">
        <v>18</v>
      </c>
      <c r="G20" s="77" t="s">
        <v>100</v>
      </c>
      <c r="H20" s="77" t="s">
        <v>101</v>
      </c>
      <c r="I20" s="76" t="s">
        <v>55</v>
      </c>
      <c r="J20" s="84">
        <v>31.63</v>
      </c>
      <c r="K20" s="51">
        <v>40</v>
      </c>
      <c r="L20" s="62">
        <f t="shared" si="0"/>
        <v>40</v>
      </c>
      <c r="M20" s="63" t="s">
        <v>91</v>
      </c>
      <c r="N20" s="71"/>
      <c r="O20" s="71"/>
      <c r="P20" s="71"/>
      <c r="Q20" s="71"/>
      <c r="R20" s="71"/>
      <c r="S20" s="71"/>
      <c r="T20" s="71"/>
      <c r="U20" s="71"/>
      <c r="V20" s="71"/>
      <c r="W20" s="71"/>
      <c r="X20" s="71"/>
      <c r="Y20" s="71"/>
    </row>
    <row r="21" spans="1:25" ht="51" x14ac:dyDescent="0.25">
      <c r="A21" s="125"/>
      <c r="B21" s="126"/>
      <c r="C21" s="73">
        <v>20</v>
      </c>
      <c r="D21" s="44" t="s">
        <v>102</v>
      </c>
      <c r="E21" s="75" t="s">
        <v>90</v>
      </c>
      <c r="F21" s="76" t="s">
        <v>18</v>
      </c>
      <c r="G21" s="77" t="s">
        <v>100</v>
      </c>
      <c r="H21" s="77" t="s">
        <v>103</v>
      </c>
      <c r="I21" s="76" t="s">
        <v>55</v>
      </c>
      <c r="J21" s="84">
        <v>19</v>
      </c>
      <c r="K21" s="51">
        <v>16</v>
      </c>
      <c r="L21" s="62">
        <f t="shared" si="0"/>
        <v>16</v>
      </c>
      <c r="M21" s="63" t="s">
        <v>91</v>
      </c>
      <c r="N21" s="71"/>
      <c r="O21" s="71"/>
      <c r="P21" s="71"/>
      <c r="Q21" s="71"/>
      <c r="R21" s="71"/>
      <c r="S21" s="71"/>
      <c r="T21" s="71"/>
      <c r="U21" s="71"/>
      <c r="V21" s="71"/>
      <c r="W21" s="71"/>
      <c r="X21" s="71"/>
      <c r="Y21" s="71"/>
    </row>
    <row r="22" spans="1:25" ht="63.75" x14ac:dyDescent="0.25">
      <c r="A22" s="125"/>
      <c r="B22" s="126"/>
      <c r="C22" s="73">
        <v>21</v>
      </c>
      <c r="D22" s="46" t="s">
        <v>104</v>
      </c>
      <c r="E22" s="81" t="s">
        <v>90</v>
      </c>
      <c r="F22" s="76" t="s">
        <v>18</v>
      </c>
      <c r="G22" s="77" t="s">
        <v>100</v>
      </c>
      <c r="H22" s="77" t="s">
        <v>101</v>
      </c>
      <c r="I22" s="76" t="s">
        <v>55</v>
      </c>
      <c r="J22" s="84">
        <v>31.59</v>
      </c>
      <c r="K22" s="51">
        <v>80</v>
      </c>
      <c r="L22" s="62">
        <f t="shared" si="0"/>
        <v>80</v>
      </c>
      <c r="M22" s="63" t="s">
        <v>91</v>
      </c>
      <c r="N22" s="71"/>
      <c r="O22" s="71"/>
      <c r="P22" s="71"/>
      <c r="Q22" s="71"/>
      <c r="R22" s="71"/>
      <c r="S22" s="71"/>
      <c r="T22" s="71"/>
      <c r="U22" s="71"/>
      <c r="V22" s="71"/>
      <c r="W22" s="71"/>
      <c r="X22" s="71"/>
      <c r="Y22" s="71"/>
    </row>
    <row r="23" spans="1:25" ht="63.75" x14ac:dyDescent="0.25">
      <c r="A23" s="125"/>
      <c r="B23" s="126"/>
      <c r="C23" s="73">
        <v>22</v>
      </c>
      <c r="D23" s="44" t="s">
        <v>105</v>
      </c>
      <c r="E23" s="75" t="s">
        <v>90</v>
      </c>
      <c r="F23" s="76" t="s">
        <v>18</v>
      </c>
      <c r="G23" s="77" t="s">
        <v>100</v>
      </c>
      <c r="H23" s="77" t="s">
        <v>103</v>
      </c>
      <c r="I23" s="76" t="s">
        <v>55</v>
      </c>
      <c r="J23" s="84">
        <v>19</v>
      </c>
      <c r="K23" s="51">
        <v>80</v>
      </c>
      <c r="L23" s="62">
        <f t="shared" si="0"/>
        <v>80</v>
      </c>
      <c r="M23" s="63" t="s">
        <v>91</v>
      </c>
      <c r="N23" s="71"/>
      <c r="O23" s="71"/>
      <c r="P23" s="71"/>
      <c r="Q23" s="71"/>
      <c r="R23" s="71"/>
      <c r="S23" s="71"/>
      <c r="T23" s="71"/>
      <c r="U23" s="71"/>
      <c r="V23" s="71"/>
      <c r="W23" s="71"/>
      <c r="X23" s="71"/>
      <c r="Y23" s="71"/>
    </row>
    <row r="24" spans="1:25" x14ac:dyDescent="0.25">
      <c r="A24" s="48"/>
      <c r="B24" s="48"/>
      <c r="C24" s="48"/>
      <c r="D24" s="48"/>
      <c r="E24" s="48"/>
      <c r="F24" s="48"/>
      <c r="G24" s="48"/>
      <c r="H24" s="48"/>
      <c r="I24" s="48"/>
      <c r="J24" s="48"/>
      <c r="K24" s="48"/>
      <c r="L24" s="48"/>
      <c r="M24" s="48"/>
      <c r="N24" s="48"/>
      <c r="O24" s="48"/>
      <c r="P24" s="48"/>
      <c r="Q24" s="48"/>
      <c r="R24" s="48"/>
      <c r="S24" s="48"/>
      <c r="T24" s="48"/>
      <c r="U24" s="48"/>
      <c r="V24" s="48"/>
      <c r="W24" s="48"/>
      <c r="X24" s="48"/>
      <c r="Y24" s="48"/>
    </row>
    <row r="25" spans="1:25" x14ac:dyDescent="0.25">
      <c r="A25" s="48"/>
      <c r="B25" s="48"/>
      <c r="C25" s="48"/>
      <c r="D25" s="48"/>
      <c r="E25" s="48"/>
      <c r="F25" s="48"/>
      <c r="G25" s="48"/>
      <c r="H25" s="48"/>
      <c r="I25" s="48"/>
      <c r="J25" s="48"/>
      <c r="K25" s="48"/>
      <c r="L25" s="48"/>
      <c r="M25" s="48"/>
      <c r="N25" s="48"/>
      <c r="O25" s="48"/>
      <c r="P25" s="48"/>
      <c r="Q25" s="48"/>
      <c r="R25" s="48"/>
      <c r="S25" s="48"/>
      <c r="T25" s="48"/>
      <c r="U25" s="48"/>
      <c r="V25" s="48"/>
      <c r="W25" s="48"/>
      <c r="X25" s="48"/>
      <c r="Y25" s="48"/>
    </row>
    <row r="26" spans="1:25" x14ac:dyDescent="0.25">
      <c r="A26" s="48"/>
      <c r="B26" s="48"/>
      <c r="C26" s="48"/>
      <c r="D26" s="48"/>
      <c r="E26" s="48"/>
      <c r="F26" s="48"/>
      <c r="G26" s="48"/>
      <c r="H26" s="48"/>
      <c r="I26" s="48"/>
      <c r="J26" s="48"/>
      <c r="K26" s="48"/>
      <c r="L26" s="48"/>
      <c r="M26" s="48"/>
      <c r="N26" s="48"/>
      <c r="O26" s="48"/>
      <c r="P26" s="48"/>
      <c r="Q26" s="48"/>
      <c r="R26" s="48"/>
      <c r="S26" s="48"/>
      <c r="T26" s="48"/>
      <c r="U26" s="48"/>
      <c r="V26" s="48"/>
      <c r="W26" s="48"/>
      <c r="X26" s="48"/>
      <c r="Y26" s="48"/>
    </row>
    <row r="27" spans="1:25" x14ac:dyDescent="0.25">
      <c r="A27" s="48"/>
      <c r="B27" s="48"/>
      <c r="C27" s="48"/>
      <c r="D27" s="48"/>
      <c r="E27" s="48"/>
      <c r="F27" s="48"/>
      <c r="G27" s="48"/>
      <c r="H27" s="48"/>
      <c r="I27" s="48"/>
      <c r="J27" s="48"/>
      <c r="K27" s="48"/>
      <c r="L27" s="48"/>
      <c r="M27" s="48"/>
      <c r="N27" s="48"/>
      <c r="O27" s="48"/>
      <c r="P27" s="48"/>
      <c r="Q27" s="48"/>
      <c r="R27" s="48"/>
      <c r="S27" s="48"/>
      <c r="T27" s="48"/>
      <c r="U27" s="48"/>
      <c r="V27" s="48"/>
      <c r="W27" s="48"/>
      <c r="X27" s="48"/>
      <c r="Y27" s="48"/>
    </row>
    <row r="28" spans="1:25" x14ac:dyDescent="0.25">
      <c r="A28" s="48"/>
      <c r="B28" s="48"/>
      <c r="C28" s="48"/>
      <c r="D28" s="48"/>
      <c r="E28" s="48"/>
      <c r="F28" s="48"/>
      <c r="G28" s="48"/>
      <c r="H28" s="48"/>
      <c r="I28" s="48"/>
      <c r="J28" s="48"/>
      <c r="K28" s="48"/>
      <c r="L28" s="48"/>
      <c r="M28" s="48"/>
      <c r="N28" s="48"/>
      <c r="O28" s="48"/>
      <c r="P28" s="48"/>
      <c r="Q28" s="48"/>
      <c r="R28" s="48"/>
      <c r="S28" s="48"/>
      <c r="T28" s="48"/>
      <c r="U28" s="48"/>
      <c r="V28" s="48"/>
      <c r="W28" s="48"/>
      <c r="X28" s="48"/>
      <c r="Y28" s="48"/>
    </row>
    <row r="29" spans="1:25" x14ac:dyDescent="0.25">
      <c r="A29" s="48"/>
      <c r="B29" s="48"/>
      <c r="C29" s="48"/>
      <c r="D29" s="48"/>
      <c r="E29" s="48"/>
      <c r="F29" s="48"/>
      <c r="G29" s="48"/>
      <c r="H29" s="48"/>
      <c r="I29" s="48"/>
      <c r="J29" s="48"/>
      <c r="K29" s="48"/>
      <c r="L29" s="48"/>
      <c r="M29" s="48"/>
      <c r="N29" s="48"/>
      <c r="O29" s="48"/>
      <c r="P29" s="48"/>
      <c r="Q29" s="48"/>
      <c r="R29" s="48"/>
      <c r="S29" s="48"/>
      <c r="T29" s="48"/>
      <c r="U29" s="48"/>
      <c r="V29" s="48"/>
      <c r="W29" s="48"/>
      <c r="X29" s="48"/>
      <c r="Y29" s="48"/>
    </row>
    <row r="30" spans="1:25" x14ac:dyDescent="0.25">
      <c r="A30" s="48"/>
      <c r="B30" s="48"/>
      <c r="C30" s="48"/>
      <c r="D30" s="48"/>
      <c r="E30" s="48"/>
      <c r="F30" s="48"/>
      <c r="G30" s="48"/>
      <c r="H30" s="48"/>
      <c r="I30" s="48"/>
      <c r="J30" s="48"/>
      <c r="K30" s="48"/>
      <c r="L30" s="48"/>
      <c r="M30" s="48"/>
      <c r="N30" s="48"/>
      <c r="O30" s="48"/>
      <c r="P30" s="48"/>
      <c r="Q30" s="48"/>
      <c r="R30" s="48"/>
      <c r="S30" s="48"/>
      <c r="T30" s="48"/>
      <c r="U30" s="48"/>
      <c r="V30" s="48"/>
      <c r="W30" s="48"/>
      <c r="X30" s="48"/>
      <c r="Y30" s="48"/>
    </row>
    <row r="31" spans="1:25" x14ac:dyDescent="0.25">
      <c r="A31" s="48"/>
      <c r="B31" s="48"/>
      <c r="C31" s="48"/>
      <c r="D31" s="48"/>
      <c r="E31" s="48"/>
      <c r="F31" s="48"/>
      <c r="G31" s="48"/>
      <c r="H31" s="48"/>
      <c r="I31" s="48"/>
      <c r="J31" s="48"/>
      <c r="K31" s="48"/>
      <c r="L31" s="48"/>
      <c r="M31" s="48"/>
      <c r="N31" s="48"/>
      <c r="O31" s="48"/>
      <c r="P31" s="48"/>
      <c r="Q31" s="48"/>
      <c r="R31" s="48"/>
      <c r="S31" s="48"/>
      <c r="T31" s="48"/>
      <c r="U31" s="48"/>
      <c r="V31" s="48"/>
      <c r="W31" s="48"/>
      <c r="X31" s="48"/>
      <c r="Y31" s="48"/>
    </row>
    <row r="32" spans="1:25" x14ac:dyDescent="0.25">
      <c r="A32" s="48"/>
      <c r="B32" s="48"/>
      <c r="C32" s="48"/>
      <c r="D32" s="48"/>
      <c r="E32" s="48"/>
      <c r="F32" s="48"/>
      <c r="G32" s="48"/>
      <c r="H32" s="48"/>
      <c r="I32" s="48"/>
      <c r="J32" s="48"/>
      <c r="K32" s="48"/>
      <c r="L32" s="48"/>
      <c r="M32" s="48"/>
      <c r="N32" s="48"/>
      <c r="O32" s="48"/>
      <c r="P32" s="48"/>
      <c r="Q32" s="48"/>
      <c r="R32" s="48"/>
      <c r="S32" s="48"/>
      <c r="T32" s="48"/>
      <c r="U32" s="48"/>
      <c r="V32" s="48"/>
      <c r="W32" s="48"/>
      <c r="X32" s="48"/>
      <c r="Y32" s="48"/>
    </row>
  </sheetData>
  <mergeCells count="24">
    <mergeCell ref="A15:A16"/>
    <mergeCell ref="B15:B16"/>
    <mergeCell ref="A17:A18"/>
    <mergeCell ref="B17:B18"/>
    <mergeCell ref="A20:A23"/>
    <mergeCell ref="B20:B23"/>
    <mergeCell ref="A2:M2"/>
    <mergeCell ref="A4:A13"/>
    <mergeCell ref="B4:B13"/>
    <mergeCell ref="Q1:Q2"/>
    <mergeCell ref="R1:R2"/>
    <mergeCell ref="A1:C1"/>
    <mergeCell ref="D1:F1"/>
    <mergeCell ref="H1:M1"/>
    <mergeCell ref="N1:N2"/>
    <mergeCell ref="O1:O2"/>
    <mergeCell ref="P1:P2"/>
    <mergeCell ref="W1:W2"/>
    <mergeCell ref="X1:X2"/>
    <mergeCell ref="Y1:Y2"/>
    <mergeCell ref="S1:S2"/>
    <mergeCell ref="T1:T2"/>
    <mergeCell ref="U1:U2"/>
    <mergeCell ref="V1:V2"/>
  </mergeCell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A19" zoomScale="50" zoomScaleNormal="50" workbookViewId="0">
      <selection activeCell="N1" sqref="N1:O1048576"/>
    </sheetView>
  </sheetViews>
  <sheetFormatPr defaultRowHeight="15" x14ac:dyDescent="0.25"/>
  <cols>
    <col min="2" max="2" width="40.28515625" customWidth="1"/>
    <col min="3" max="3" width="11.140625" customWidth="1"/>
    <col min="4" max="4" width="92.5703125" customWidth="1"/>
    <col min="10" max="10" width="17" bestFit="1" customWidth="1"/>
    <col min="14" max="14" width="15.85546875" customWidth="1"/>
    <col min="15" max="15" width="13.7109375" customWidth="1"/>
  </cols>
  <sheetData>
    <row r="1" spans="1:25" ht="15" customHeight="1" x14ac:dyDescent="0.25">
      <c r="A1" s="112" t="s">
        <v>81</v>
      </c>
      <c r="B1" s="112"/>
      <c r="C1" s="112"/>
      <c r="D1" s="118" t="s">
        <v>27</v>
      </c>
      <c r="E1" s="118"/>
      <c r="F1" s="118"/>
      <c r="G1" s="66"/>
      <c r="H1" s="118" t="s">
        <v>82</v>
      </c>
      <c r="I1" s="118"/>
      <c r="J1" s="118"/>
      <c r="K1" s="118"/>
      <c r="L1" s="118"/>
      <c r="M1" s="118"/>
      <c r="N1" s="111" t="s">
        <v>138</v>
      </c>
      <c r="O1" s="111" t="s">
        <v>139</v>
      </c>
      <c r="P1" s="111" t="s">
        <v>83</v>
      </c>
      <c r="Q1" s="111" t="s">
        <v>83</v>
      </c>
      <c r="R1" s="111" t="s">
        <v>83</v>
      </c>
      <c r="S1" s="111" t="s">
        <v>83</v>
      </c>
      <c r="T1" s="111" t="s">
        <v>83</v>
      </c>
      <c r="U1" s="111" t="s">
        <v>83</v>
      </c>
      <c r="V1" s="111" t="s">
        <v>83</v>
      </c>
      <c r="W1" s="111" t="s">
        <v>83</v>
      </c>
      <c r="X1" s="111" t="s">
        <v>83</v>
      </c>
      <c r="Y1" s="111" t="s">
        <v>83</v>
      </c>
    </row>
    <row r="2" spans="1:25" x14ac:dyDescent="0.25">
      <c r="A2" s="112" t="s">
        <v>84</v>
      </c>
      <c r="B2" s="112"/>
      <c r="C2" s="112"/>
      <c r="D2" s="112"/>
      <c r="E2" s="112"/>
      <c r="F2" s="112"/>
      <c r="G2" s="112"/>
      <c r="H2" s="112"/>
      <c r="I2" s="112"/>
      <c r="J2" s="112"/>
      <c r="K2" s="112"/>
      <c r="L2" s="112"/>
      <c r="M2" s="112"/>
      <c r="N2" s="111"/>
      <c r="O2" s="111"/>
      <c r="P2" s="111"/>
      <c r="Q2" s="111"/>
      <c r="R2" s="111"/>
      <c r="S2" s="111"/>
      <c r="T2" s="111"/>
      <c r="U2" s="111"/>
      <c r="V2" s="111"/>
      <c r="W2" s="111"/>
      <c r="X2" s="111"/>
      <c r="Y2" s="111"/>
    </row>
    <row r="3" spans="1:25" ht="45" x14ac:dyDescent="0.25">
      <c r="A3" s="57" t="s">
        <v>29</v>
      </c>
      <c r="B3" s="57" t="s">
        <v>30</v>
      </c>
      <c r="C3" s="58" t="s">
        <v>31</v>
      </c>
      <c r="D3" s="58" t="s">
        <v>32</v>
      </c>
      <c r="E3" s="58" t="s">
        <v>33</v>
      </c>
      <c r="F3" s="58" t="s">
        <v>34</v>
      </c>
      <c r="G3" s="58" t="s">
        <v>35</v>
      </c>
      <c r="H3" s="58" t="s">
        <v>85</v>
      </c>
      <c r="I3" s="58" t="s">
        <v>37</v>
      </c>
      <c r="J3" s="64" t="s">
        <v>38</v>
      </c>
      <c r="K3" s="59" t="s">
        <v>39</v>
      </c>
      <c r="L3" s="60" t="s">
        <v>86</v>
      </c>
      <c r="M3" s="57" t="s">
        <v>87</v>
      </c>
      <c r="N3" s="101">
        <v>43572</v>
      </c>
      <c r="O3" s="101">
        <v>43710</v>
      </c>
      <c r="P3" s="61" t="s">
        <v>88</v>
      </c>
      <c r="Q3" s="61" t="s">
        <v>88</v>
      </c>
      <c r="R3" s="61" t="s">
        <v>88</v>
      </c>
      <c r="S3" s="61" t="s">
        <v>88</v>
      </c>
      <c r="T3" s="61" t="s">
        <v>88</v>
      </c>
      <c r="U3" s="61" t="s">
        <v>88</v>
      </c>
      <c r="V3" s="61" t="s">
        <v>88</v>
      </c>
      <c r="W3" s="61" t="s">
        <v>88</v>
      </c>
      <c r="X3" s="61" t="s">
        <v>88</v>
      </c>
      <c r="Y3" s="61" t="s">
        <v>88</v>
      </c>
    </row>
    <row r="4" spans="1:25" ht="39" x14ac:dyDescent="0.25">
      <c r="A4" s="113">
        <v>1</v>
      </c>
      <c r="B4" s="115" t="s">
        <v>89</v>
      </c>
      <c r="C4" s="52">
        <v>1</v>
      </c>
      <c r="D4" s="53" t="s">
        <v>44</v>
      </c>
      <c r="E4" s="91" t="s">
        <v>90</v>
      </c>
      <c r="F4" s="56" t="s">
        <v>18</v>
      </c>
      <c r="G4" s="67" t="s">
        <v>45</v>
      </c>
      <c r="H4" s="67" t="s">
        <v>46</v>
      </c>
      <c r="I4" s="56" t="s">
        <v>47</v>
      </c>
      <c r="J4" s="82">
        <v>20.99</v>
      </c>
      <c r="K4" s="50"/>
      <c r="L4" s="62">
        <f>K4-SUM(N4:Y4)</f>
        <v>0</v>
      </c>
      <c r="M4" s="63" t="s">
        <v>91</v>
      </c>
      <c r="N4" s="49"/>
      <c r="O4" s="49"/>
      <c r="P4" s="49"/>
      <c r="Q4" s="49"/>
      <c r="R4" s="49"/>
      <c r="S4" s="49"/>
      <c r="T4" s="49"/>
      <c r="U4" s="49"/>
      <c r="V4" s="49"/>
      <c r="W4" s="49"/>
      <c r="X4" s="49"/>
      <c r="Y4" s="49"/>
    </row>
    <row r="5" spans="1:25" ht="26.25" x14ac:dyDescent="0.25">
      <c r="A5" s="114"/>
      <c r="B5" s="116"/>
      <c r="C5" s="52">
        <v>2</v>
      </c>
      <c r="D5" s="54" t="s">
        <v>48</v>
      </c>
      <c r="E5" s="91" t="s">
        <v>90</v>
      </c>
      <c r="F5" s="56" t="s">
        <v>18</v>
      </c>
      <c r="G5" s="67" t="s">
        <v>45</v>
      </c>
      <c r="H5" s="67" t="s">
        <v>49</v>
      </c>
      <c r="I5" s="56" t="s">
        <v>47</v>
      </c>
      <c r="J5" s="82">
        <v>43.16</v>
      </c>
      <c r="K5" s="50"/>
      <c r="L5" s="62">
        <f t="shared" ref="L5:L23" si="0">K5-SUM(N5:Y5)</f>
        <v>0</v>
      </c>
      <c r="M5" s="63" t="s">
        <v>91</v>
      </c>
      <c r="N5" s="49"/>
      <c r="O5" s="49"/>
      <c r="P5" s="49"/>
      <c r="Q5" s="49"/>
      <c r="R5" s="49"/>
      <c r="S5" s="49"/>
      <c r="T5" s="49"/>
      <c r="U5" s="49"/>
      <c r="V5" s="49"/>
      <c r="W5" s="49"/>
      <c r="X5" s="49"/>
      <c r="Y5" s="49"/>
    </row>
    <row r="6" spans="1:25" ht="26.25" x14ac:dyDescent="0.25">
      <c r="A6" s="114"/>
      <c r="B6" s="116"/>
      <c r="C6" s="52">
        <v>3</v>
      </c>
      <c r="D6" s="54" t="s">
        <v>50</v>
      </c>
      <c r="E6" s="91" t="s">
        <v>90</v>
      </c>
      <c r="F6" s="56" t="s">
        <v>18</v>
      </c>
      <c r="G6" s="67" t="s">
        <v>45</v>
      </c>
      <c r="H6" s="67" t="s">
        <v>51</v>
      </c>
      <c r="I6" s="56" t="s">
        <v>47</v>
      </c>
      <c r="J6" s="82">
        <v>40.47</v>
      </c>
      <c r="K6" s="51"/>
      <c r="L6" s="62">
        <f t="shared" si="0"/>
        <v>0</v>
      </c>
      <c r="M6" s="63" t="s">
        <v>91</v>
      </c>
      <c r="N6" s="49"/>
      <c r="O6" s="49"/>
      <c r="P6" s="49"/>
      <c r="Q6" s="49"/>
      <c r="R6" s="49"/>
      <c r="S6" s="49"/>
      <c r="T6" s="49"/>
      <c r="U6" s="49"/>
      <c r="V6" s="49"/>
      <c r="W6" s="49"/>
      <c r="X6" s="49"/>
      <c r="Y6" s="49"/>
    </row>
    <row r="7" spans="1:25" ht="25.5" x14ac:dyDescent="0.25">
      <c r="A7" s="114"/>
      <c r="B7" s="116"/>
      <c r="C7" s="52">
        <v>4</v>
      </c>
      <c r="D7" s="90" t="s">
        <v>52</v>
      </c>
      <c r="E7" s="91" t="s">
        <v>90</v>
      </c>
      <c r="F7" s="56" t="s">
        <v>53</v>
      </c>
      <c r="G7" s="67" t="s">
        <v>45</v>
      </c>
      <c r="H7" s="67" t="s">
        <v>54</v>
      </c>
      <c r="I7" s="56" t="s">
        <v>55</v>
      </c>
      <c r="J7" s="82">
        <v>34.159999999999997</v>
      </c>
      <c r="K7" s="51"/>
      <c r="L7" s="62">
        <f t="shared" si="0"/>
        <v>0</v>
      </c>
      <c r="M7" s="63" t="s">
        <v>91</v>
      </c>
      <c r="N7" s="49"/>
      <c r="O7" s="49"/>
      <c r="P7" s="49"/>
      <c r="Q7" s="49"/>
      <c r="R7" s="49"/>
      <c r="S7" s="49"/>
      <c r="T7" s="49"/>
      <c r="U7" s="49"/>
      <c r="V7" s="49"/>
      <c r="W7" s="49"/>
      <c r="X7" s="49"/>
      <c r="Y7" s="49"/>
    </row>
    <row r="8" spans="1:25" ht="26.25" x14ac:dyDescent="0.25">
      <c r="A8" s="114"/>
      <c r="B8" s="116"/>
      <c r="C8" s="52">
        <v>5</v>
      </c>
      <c r="D8" s="54" t="s">
        <v>56</v>
      </c>
      <c r="E8" s="91" t="s">
        <v>90</v>
      </c>
      <c r="F8" s="56" t="s">
        <v>18</v>
      </c>
      <c r="G8" s="67" t="s">
        <v>45</v>
      </c>
      <c r="H8" s="67" t="s">
        <v>57</v>
      </c>
      <c r="I8" s="56" t="s">
        <v>47</v>
      </c>
      <c r="J8" s="82">
        <v>54</v>
      </c>
      <c r="K8" s="51"/>
      <c r="L8" s="62">
        <f t="shared" si="0"/>
        <v>0</v>
      </c>
      <c r="M8" s="63" t="s">
        <v>91</v>
      </c>
      <c r="N8" s="49"/>
      <c r="O8" s="49"/>
      <c r="P8" s="49"/>
      <c r="Q8" s="49"/>
      <c r="R8" s="49"/>
      <c r="S8" s="49"/>
      <c r="T8" s="49"/>
      <c r="U8" s="49"/>
      <c r="V8" s="49"/>
      <c r="W8" s="49"/>
      <c r="X8" s="49"/>
      <c r="Y8" s="49"/>
    </row>
    <row r="9" spans="1:25" ht="26.25" x14ac:dyDescent="0.25">
      <c r="A9" s="114"/>
      <c r="B9" s="116"/>
      <c r="C9" s="52">
        <v>6</v>
      </c>
      <c r="D9" s="55" t="s">
        <v>58</v>
      </c>
      <c r="E9" s="91" t="s">
        <v>90</v>
      </c>
      <c r="F9" s="56" t="s">
        <v>18</v>
      </c>
      <c r="G9" s="67" t="s">
        <v>45</v>
      </c>
      <c r="H9" s="67" t="s">
        <v>57</v>
      </c>
      <c r="I9" s="56" t="s">
        <v>47</v>
      </c>
      <c r="J9" s="82">
        <v>74.45</v>
      </c>
      <c r="K9" s="51"/>
      <c r="L9" s="62">
        <f t="shared" si="0"/>
        <v>0</v>
      </c>
      <c r="M9" s="63" t="s">
        <v>91</v>
      </c>
      <c r="N9" s="49"/>
      <c r="O9" s="49"/>
      <c r="P9" s="49"/>
      <c r="Q9" s="49"/>
      <c r="R9" s="49"/>
      <c r="S9" s="49"/>
      <c r="T9" s="49"/>
      <c r="U9" s="49"/>
      <c r="V9" s="49"/>
      <c r="W9" s="49"/>
      <c r="X9" s="49"/>
      <c r="Y9" s="49"/>
    </row>
    <row r="10" spans="1:25" ht="39" x14ac:dyDescent="0.25">
      <c r="A10" s="114"/>
      <c r="B10" s="116"/>
      <c r="C10" s="52">
        <v>7</v>
      </c>
      <c r="D10" s="55" t="s">
        <v>59</v>
      </c>
      <c r="E10" s="91" t="s">
        <v>90</v>
      </c>
      <c r="F10" s="56" t="s">
        <v>18</v>
      </c>
      <c r="G10" s="67" t="s">
        <v>45</v>
      </c>
      <c r="H10" s="67" t="s">
        <v>60</v>
      </c>
      <c r="I10" s="56" t="s">
        <v>47</v>
      </c>
      <c r="J10" s="82">
        <v>36.270000000000003</v>
      </c>
      <c r="K10" s="51"/>
      <c r="L10" s="62">
        <f t="shared" si="0"/>
        <v>0</v>
      </c>
      <c r="M10" s="63" t="s">
        <v>91</v>
      </c>
      <c r="N10" s="49"/>
      <c r="O10" s="49"/>
      <c r="P10" s="49"/>
      <c r="Q10" s="49"/>
      <c r="R10" s="49"/>
      <c r="S10" s="49"/>
      <c r="T10" s="49"/>
      <c r="U10" s="49"/>
      <c r="V10" s="49"/>
      <c r="W10" s="49"/>
      <c r="X10" s="49"/>
      <c r="Y10" s="49"/>
    </row>
    <row r="11" spans="1:25" ht="39" x14ac:dyDescent="0.25">
      <c r="A11" s="114"/>
      <c r="B11" s="116"/>
      <c r="C11" s="52">
        <v>8</v>
      </c>
      <c r="D11" s="55" t="s">
        <v>61</v>
      </c>
      <c r="E11" s="91" t="s">
        <v>90</v>
      </c>
      <c r="F11" s="56" t="s">
        <v>18</v>
      </c>
      <c r="G11" s="67" t="s">
        <v>45</v>
      </c>
      <c r="H11" s="67" t="s">
        <v>62</v>
      </c>
      <c r="I11" s="56" t="s">
        <v>47</v>
      </c>
      <c r="J11" s="82">
        <v>18.68</v>
      </c>
      <c r="K11" s="51"/>
      <c r="L11" s="62">
        <f t="shared" si="0"/>
        <v>0</v>
      </c>
      <c r="M11" s="63" t="s">
        <v>91</v>
      </c>
      <c r="N11" s="49"/>
      <c r="O11" s="49"/>
      <c r="P11" s="49"/>
      <c r="Q11" s="49"/>
      <c r="R11" s="49"/>
      <c r="S11" s="49"/>
      <c r="T11" s="49"/>
      <c r="U11" s="49"/>
      <c r="V11" s="49"/>
      <c r="W11" s="49"/>
      <c r="X11" s="49"/>
      <c r="Y11" s="49"/>
    </row>
    <row r="12" spans="1:25" ht="26.25" x14ac:dyDescent="0.25">
      <c r="A12" s="114"/>
      <c r="B12" s="116"/>
      <c r="C12" s="52">
        <v>9</v>
      </c>
      <c r="D12" s="55" t="s">
        <v>63</v>
      </c>
      <c r="E12" s="91" t="s">
        <v>90</v>
      </c>
      <c r="F12" s="56" t="s">
        <v>18</v>
      </c>
      <c r="G12" s="67" t="s">
        <v>45</v>
      </c>
      <c r="H12" s="67" t="s">
        <v>64</v>
      </c>
      <c r="I12" s="56" t="s">
        <v>47</v>
      </c>
      <c r="J12" s="82">
        <v>71.459999999999994</v>
      </c>
      <c r="K12" s="51"/>
      <c r="L12" s="62">
        <f t="shared" si="0"/>
        <v>0</v>
      </c>
      <c r="M12" s="63" t="s">
        <v>91</v>
      </c>
      <c r="N12" s="49"/>
      <c r="O12" s="49"/>
      <c r="P12" s="49"/>
      <c r="Q12" s="49"/>
      <c r="R12" s="49"/>
      <c r="S12" s="49"/>
      <c r="T12" s="49"/>
      <c r="U12" s="49"/>
      <c r="V12" s="49"/>
      <c r="W12" s="49"/>
      <c r="X12" s="49"/>
      <c r="Y12" s="49"/>
    </row>
    <row r="13" spans="1:25" ht="26.25" x14ac:dyDescent="0.25">
      <c r="A13" s="114"/>
      <c r="B13" s="117"/>
      <c r="C13" s="68">
        <v>10</v>
      </c>
      <c r="D13" s="55" t="s">
        <v>65</v>
      </c>
      <c r="E13" s="91" t="s">
        <v>90</v>
      </c>
      <c r="F13" s="69" t="s">
        <v>18</v>
      </c>
      <c r="G13" s="70" t="s">
        <v>45</v>
      </c>
      <c r="H13" s="70" t="s">
        <v>57</v>
      </c>
      <c r="I13" s="69" t="s">
        <v>47</v>
      </c>
      <c r="J13" s="82">
        <v>164</v>
      </c>
      <c r="K13" s="51"/>
      <c r="L13" s="62">
        <f t="shared" si="0"/>
        <v>0</v>
      </c>
      <c r="M13" s="63" t="s">
        <v>91</v>
      </c>
      <c r="N13" s="49"/>
      <c r="O13" s="49"/>
      <c r="P13" s="49"/>
      <c r="Q13" s="49"/>
      <c r="R13" s="49"/>
      <c r="S13" s="49"/>
      <c r="T13" s="49"/>
      <c r="U13" s="49"/>
      <c r="V13" s="49"/>
      <c r="W13" s="49"/>
      <c r="X13" s="49"/>
      <c r="Y13" s="49"/>
    </row>
    <row r="14" spans="1:25" ht="39" x14ac:dyDescent="0.25">
      <c r="A14" s="88">
        <v>2</v>
      </c>
      <c r="B14" s="89" t="s">
        <v>89</v>
      </c>
      <c r="C14" s="73">
        <v>11</v>
      </c>
      <c r="D14" s="45" t="s">
        <v>92</v>
      </c>
      <c r="E14" s="75" t="s">
        <v>90</v>
      </c>
      <c r="F14" s="76" t="s">
        <v>18</v>
      </c>
      <c r="G14" s="77" t="s">
        <v>66</v>
      </c>
      <c r="H14" s="77" t="s">
        <v>67</v>
      </c>
      <c r="I14" s="76" t="s">
        <v>55</v>
      </c>
      <c r="J14" s="83">
        <v>17.96</v>
      </c>
      <c r="K14" s="51">
        <v>300</v>
      </c>
      <c r="L14" s="62">
        <f t="shared" si="0"/>
        <v>0</v>
      </c>
      <c r="M14" s="63" t="s">
        <v>91</v>
      </c>
      <c r="N14" s="102">
        <v>300</v>
      </c>
      <c r="O14" s="49"/>
      <c r="P14" s="49"/>
      <c r="Q14" s="49"/>
      <c r="R14" s="49"/>
      <c r="S14" s="49"/>
      <c r="T14" s="49"/>
      <c r="U14" s="49"/>
      <c r="V14" s="49"/>
      <c r="W14" s="49"/>
      <c r="X14" s="49"/>
      <c r="Y14" s="49"/>
    </row>
    <row r="15" spans="1:25" ht="89.25" x14ac:dyDescent="0.25">
      <c r="A15" s="119">
        <v>3</v>
      </c>
      <c r="B15" s="120" t="s">
        <v>89</v>
      </c>
      <c r="C15" s="52">
        <v>12</v>
      </c>
      <c r="D15" s="92" t="s">
        <v>93</v>
      </c>
      <c r="E15" s="91" t="s">
        <v>90</v>
      </c>
      <c r="F15" s="56" t="s">
        <v>18</v>
      </c>
      <c r="G15" s="67" t="s">
        <v>66</v>
      </c>
      <c r="H15" s="67" t="s">
        <v>68</v>
      </c>
      <c r="I15" s="56" t="s">
        <v>55</v>
      </c>
      <c r="J15" s="82">
        <v>40.68</v>
      </c>
      <c r="K15" s="51"/>
      <c r="L15" s="62">
        <f t="shared" si="0"/>
        <v>0</v>
      </c>
      <c r="M15" s="63" t="s">
        <v>91</v>
      </c>
      <c r="N15" s="49"/>
      <c r="O15" s="49"/>
      <c r="P15" s="49"/>
      <c r="Q15" s="49"/>
      <c r="R15" s="49"/>
      <c r="S15" s="49"/>
      <c r="T15" s="49"/>
      <c r="U15" s="49"/>
      <c r="V15" s="49"/>
      <c r="W15" s="49"/>
      <c r="X15" s="49"/>
      <c r="Y15" s="49"/>
    </row>
    <row r="16" spans="1:25" ht="51.75" x14ac:dyDescent="0.25">
      <c r="A16" s="119"/>
      <c r="B16" s="120"/>
      <c r="C16" s="52">
        <v>13</v>
      </c>
      <c r="D16" s="90" t="s">
        <v>94</v>
      </c>
      <c r="E16" s="91" t="s">
        <v>90</v>
      </c>
      <c r="F16" s="56" t="s">
        <v>18</v>
      </c>
      <c r="G16" s="67" t="s">
        <v>66</v>
      </c>
      <c r="H16" s="67" t="s">
        <v>69</v>
      </c>
      <c r="I16" s="56" t="s">
        <v>55</v>
      </c>
      <c r="J16" s="82">
        <v>19</v>
      </c>
      <c r="K16" s="51"/>
      <c r="L16" s="62">
        <f t="shared" si="0"/>
        <v>0</v>
      </c>
      <c r="M16" s="63" t="s">
        <v>91</v>
      </c>
      <c r="N16" s="49"/>
      <c r="O16" s="49"/>
      <c r="P16" s="49"/>
      <c r="Q16" s="49"/>
      <c r="R16" s="49"/>
      <c r="S16" s="49"/>
      <c r="T16" s="49"/>
      <c r="U16" s="49"/>
      <c r="V16" s="49"/>
      <c r="W16" s="49"/>
      <c r="X16" s="49"/>
      <c r="Y16" s="49"/>
    </row>
    <row r="17" spans="1:25" ht="26.25" x14ac:dyDescent="0.25">
      <c r="A17" s="121">
        <v>4</v>
      </c>
      <c r="B17" s="123" t="s">
        <v>95</v>
      </c>
      <c r="C17" s="73">
        <v>14</v>
      </c>
      <c r="D17" s="74" t="s">
        <v>70</v>
      </c>
      <c r="E17" s="79" t="s">
        <v>96</v>
      </c>
      <c r="F17" s="76" t="s">
        <v>18</v>
      </c>
      <c r="G17" s="77" t="s">
        <v>71</v>
      </c>
      <c r="H17" s="77" t="s">
        <v>72</v>
      </c>
      <c r="I17" s="76" t="s">
        <v>73</v>
      </c>
      <c r="J17" s="83">
        <v>113.9</v>
      </c>
      <c r="K17" s="51">
        <v>4</v>
      </c>
      <c r="L17" s="62">
        <f t="shared" si="0"/>
        <v>0</v>
      </c>
      <c r="M17" s="63" t="s">
        <v>91</v>
      </c>
      <c r="N17" s="49"/>
      <c r="O17" s="102">
        <v>4</v>
      </c>
      <c r="P17" s="49"/>
      <c r="Q17" s="49"/>
      <c r="R17" s="49"/>
      <c r="S17" s="49"/>
      <c r="T17" s="49"/>
      <c r="U17" s="49"/>
      <c r="V17" s="49"/>
      <c r="W17" s="49"/>
      <c r="X17" s="49"/>
      <c r="Y17" s="49"/>
    </row>
    <row r="18" spans="1:25" ht="25.5" x14ac:dyDescent="0.25">
      <c r="A18" s="122"/>
      <c r="B18" s="124"/>
      <c r="C18" s="73">
        <v>15</v>
      </c>
      <c r="D18" s="74" t="s">
        <v>74</v>
      </c>
      <c r="E18" s="75" t="s">
        <v>96</v>
      </c>
      <c r="F18" s="76" t="s">
        <v>18</v>
      </c>
      <c r="G18" s="77" t="s">
        <v>71</v>
      </c>
      <c r="H18" s="77" t="s">
        <v>72</v>
      </c>
      <c r="I18" s="76" t="s">
        <v>73</v>
      </c>
      <c r="J18" s="84">
        <v>113.9</v>
      </c>
      <c r="K18" s="51">
        <v>4</v>
      </c>
      <c r="L18" s="62">
        <f t="shared" si="0"/>
        <v>0</v>
      </c>
      <c r="M18" s="63" t="s">
        <v>91</v>
      </c>
      <c r="N18" s="71"/>
      <c r="O18" s="104">
        <v>4</v>
      </c>
      <c r="P18" s="71"/>
      <c r="Q18" s="71"/>
      <c r="R18" s="71"/>
      <c r="S18" s="71"/>
      <c r="T18" s="71"/>
      <c r="U18" s="71"/>
      <c r="V18" s="71"/>
      <c r="W18" s="71"/>
      <c r="X18" s="71"/>
      <c r="Y18" s="71"/>
    </row>
    <row r="19" spans="1:25" ht="77.25" x14ac:dyDescent="0.25">
      <c r="A19" s="86">
        <v>6</v>
      </c>
      <c r="B19" s="87" t="s">
        <v>97</v>
      </c>
      <c r="C19" s="68">
        <v>18</v>
      </c>
      <c r="D19" s="90" t="s">
        <v>75</v>
      </c>
      <c r="E19" s="69" t="s">
        <v>98</v>
      </c>
      <c r="F19" s="69" t="s">
        <v>53</v>
      </c>
      <c r="G19" s="70" t="s">
        <v>66</v>
      </c>
      <c r="H19" s="67" t="s">
        <v>76</v>
      </c>
      <c r="I19" s="56" t="s">
        <v>55</v>
      </c>
      <c r="J19" s="85">
        <v>81.06</v>
      </c>
      <c r="K19" s="51"/>
      <c r="L19" s="62">
        <f t="shared" si="0"/>
        <v>0</v>
      </c>
      <c r="M19" s="63" t="s">
        <v>91</v>
      </c>
      <c r="N19" s="71"/>
      <c r="O19" s="71"/>
      <c r="P19" s="71"/>
      <c r="Q19" s="71"/>
      <c r="R19" s="71"/>
      <c r="S19" s="71"/>
      <c r="T19" s="71"/>
      <c r="U19" s="71"/>
      <c r="V19" s="71"/>
      <c r="W19" s="71"/>
      <c r="X19" s="71"/>
      <c r="Y19" s="71"/>
    </row>
    <row r="20" spans="1:25" ht="63.75" customHeight="1" x14ac:dyDescent="0.25">
      <c r="A20" s="125">
        <v>7</v>
      </c>
      <c r="B20" s="126" t="s">
        <v>89</v>
      </c>
      <c r="C20" s="73">
        <v>19</v>
      </c>
      <c r="D20" s="47" t="s">
        <v>99</v>
      </c>
      <c r="E20" s="81" t="s">
        <v>90</v>
      </c>
      <c r="F20" s="76" t="s">
        <v>18</v>
      </c>
      <c r="G20" s="77" t="s">
        <v>100</v>
      </c>
      <c r="H20" s="77" t="s">
        <v>101</v>
      </c>
      <c r="I20" s="76" t="s">
        <v>55</v>
      </c>
      <c r="J20" s="84">
        <v>31.63</v>
      </c>
      <c r="K20" s="51"/>
      <c r="L20" s="62">
        <f t="shared" si="0"/>
        <v>0</v>
      </c>
      <c r="M20" s="63" t="s">
        <v>91</v>
      </c>
      <c r="N20" s="71"/>
      <c r="O20" s="71"/>
      <c r="P20" s="71"/>
      <c r="Q20" s="71"/>
      <c r="R20" s="71"/>
      <c r="S20" s="71"/>
      <c r="T20" s="71"/>
      <c r="U20" s="71"/>
      <c r="V20" s="71"/>
      <c r="W20" s="71"/>
      <c r="X20" s="71"/>
      <c r="Y20" s="71"/>
    </row>
    <row r="21" spans="1:25" ht="51" x14ac:dyDescent="0.25">
      <c r="A21" s="125"/>
      <c r="B21" s="126"/>
      <c r="C21" s="73">
        <v>20</v>
      </c>
      <c r="D21" s="44" t="s">
        <v>102</v>
      </c>
      <c r="E21" s="75" t="s">
        <v>90</v>
      </c>
      <c r="F21" s="76" t="s">
        <v>18</v>
      </c>
      <c r="G21" s="77" t="s">
        <v>100</v>
      </c>
      <c r="H21" s="77" t="s">
        <v>103</v>
      </c>
      <c r="I21" s="76" t="s">
        <v>55</v>
      </c>
      <c r="J21" s="84">
        <v>19</v>
      </c>
      <c r="K21" s="51"/>
      <c r="L21" s="62">
        <f t="shared" si="0"/>
        <v>0</v>
      </c>
      <c r="M21" s="63" t="s">
        <v>91</v>
      </c>
      <c r="N21" s="71"/>
      <c r="O21" s="71"/>
      <c r="P21" s="71"/>
      <c r="Q21" s="71"/>
      <c r="R21" s="71"/>
      <c r="S21" s="71"/>
      <c r="T21" s="71"/>
      <c r="U21" s="71"/>
      <c r="V21" s="71"/>
      <c r="W21" s="71"/>
      <c r="X21" s="71"/>
      <c r="Y21" s="71"/>
    </row>
    <row r="22" spans="1:25" ht="63.75" customHeight="1" x14ac:dyDescent="0.25">
      <c r="A22" s="125"/>
      <c r="B22" s="126"/>
      <c r="C22" s="73">
        <v>21</v>
      </c>
      <c r="D22" s="46" t="s">
        <v>104</v>
      </c>
      <c r="E22" s="81" t="s">
        <v>90</v>
      </c>
      <c r="F22" s="76" t="s">
        <v>18</v>
      </c>
      <c r="G22" s="77" t="s">
        <v>100</v>
      </c>
      <c r="H22" s="77" t="s">
        <v>101</v>
      </c>
      <c r="I22" s="76" t="s">
        <v>55</v>
      </c>
      <c r="J22" s="84">
        <v>31.59</v>
      </c>
      <c r="K22" s="51"/>
      <c r="L22" s="62">
        <f t="shared" si="0"/>
        <v>0</v>
      </c>
      <c r="M22" s="63" t="s">
        <v>91</v>
      </c>
      <c r="N22" s="71"/>
      <c r="O22" s="71"/>
      <c r="P22" s="71"/>
      <c r="Q22" s="71"/>
      <c r="R22" s="71"/>
      <c r="S22" s="71"/>
      <c r="T22" s="71"/>
      <c r="U22" s="71"/>
      <c r="V22" s="71"/>
      <c r="W22" s="71"/>
      <c r="X22" s="71"/>
      <c r="Y22" s="71"/>
    </row>
    <row r="23" spans="1:25" ht="63.75" x14ac:dyDescent="0.25">
      <c r="A23" s="125"/>
      <c r="B23" s="126"/>
      <c r="C23" s="73">
        <v>22</v>
      </c>
      <c r="D23" s="44" t="s">
        <v>105</v>
      </c>
      <c r="E23" s="75" t="s">
        <v>90</v>
      </c>
      <c r="F23" s="76" t="s">
        <v>18</v>
      </c>
      <c r="G23" s="77" t="s">
        <v>100</v>
      </c>
      <c r="H23" s="77" t="s">
        <v>103</v>
      </c>
      <c r="I23" s="76" t="s">
        <v>55</v>
      </c>
      <c r="J23" s="84">
        <v>19</v>
      </c>
      <c r="K23" s="51"/>
      <c r="L23" s="62">
        <f t="shared" si="0"/>
        <v>0</v>
      </c>
      <c r="M23" s="63" t="s">
        <v>91</v>
      </c>
      <c r="N23" s="71"/>
      <c r="O23" s="71"/>
      <c r="P23" s="71"/>
      <c r="Q23" s="71"/>
      <c r="R23" s="71"/>
      <c r="S23" s="71"/>
      <c r="T23" s="71"/>
      <c r="U23" s="71"/>
      <c r="V23" s="71"/>
      <c r="W23" s="71"/>
      <c r="X23" s="71"/>
      <c r="Y23" s="71"/>
    </row>
    <row r="24" spans="1:25" x14ac:dyDescent="0.25">
      <c r="A24" s="48"/>
      <c r="B24" s="48"/>
      <c r="C24" s="48"/>
      <c r="D24" s="48"/>
      <c r="E24" s="48"/>
      <c r="F24" s="48"/>
      <c r="G24" s="48"/>
      <c r="H24" s="48"/>
      <c r="I24" s="48"/>
      <c r="J24" s="48"/>
      <c r="K24" s="48"/>
      <c r="L24" s="48"/>
      <c r="M24" s="48"/>
      <c r="N24" s="48"/>
      <c r="O24" s="48"/>
      <c r="P24" s="48"/>
      <c r="Q24" s="48"/>
      <c r="R24" s="48"/>
      <c r="S24" s="48"/>
      <c r="T24" s="48"/>
      <c r="U24" s="48"/>
      <c r="V24" s="48"/>
      <c r="W24" s="48"/>
      <c r="X24" s="48"/>
      <c r="Y24" s="48"/>
    </row>
    <row r="25" spans="1:25" x14ac:dyDescent="0.25">
      <c r="A25" s="48"/>
      <c r="B25" s="48"/>
      <c r="C25" s="48"/>
      <c r="D25" s="48"/>
      <c r="E25" s="48"/>
      <c r="F25" s="48"/>
      <c r="G25" s="48"/>
      <c r="H25" s="48"/>
      <c r="I25" s="48"/>
      <c r="J25" s="48"/>
      <c r="K25" s="48"/>
      <c r="L25" s="48"/>
      <c r="M25" s="48"/>
      <c r="N25" s="48"/>
      <c r="O25" s="48"/>
      <c r="P25" s="48"/>
      <c r="Q25" s="48"/>
      <c r="R25" s="48"/>
      <c r="S25" s="48"/>
      <c r="T25" s="48"/>
      <c r="U25" s="48"/>
      <c r="V25" s="48"/>
      <c r="W25" s="48"/>
      <c r="X25" s="48"/>
      <c r="Y25" s="48"/>
    </row>
    <row r="26" spans="1:25" x14ac:dyDescent="0.25">
      <c r="A26" s="48"/>
      <c r="B26" s="48"/>
      <c r="C26" s="48"/>
      <c r="D26" s="48"/>
      <c r="E26" s="48"/>
      <c r="F26" s="48"/>
      <c r="G26" s="48"/>
      <c r="H26" s="48"/>
      <c r="I26" s="48"/>
      <c r="J26" s="48"/>
      <c r="K26" s="48"/>
      <c r="L26" s="48"/>
      <c r="M26" s="48"/>
      <c r="N26" s="48"/>
      <c r="O26" s="48"/>
      <c r="P26" s="48"/>
      <c r="Q26" s="48"/>
      <c r="R26" s="48"/>
      <c r="S26" s="48"/>
      <c r="T26" s="48"/>
      <c r="U26" s="48"/>
      <c r="V26" s="48"/>
      <c r="W26" s="48"/>
      <c r="X26" s="48"/>
      <c r="Y26" s="48"/>
    </row>
    <row r="27" spans="1:25" x14ac:dyDescent="0.25">
      <c r="A27" s="48"/>
      <c r="B27" s="48"/>
      <c r="C27" s="48"/>
      <c r="D27" s="48"/>
      <c r="E27" s="48"/>
      <c r="F27" s="48"/>
      <c r="G27" s="48"/>
      <c r="H27" s="48"/>
      <c r="I27" s="48"/>
      <c r="J27" s="48"/>
      <c r="K27" s="48"/>
      <c r="L27" s="48"/>
      <c r="M27" s="48"/>
      <c r="N27" s="48"/>
      <c r="O27" s="48"/>
      <c r="P27" s="48"/>
      <c r="Q27" s="48"/>
      <c r="R27" s="48"/>
      <c r="S27" s="48"/>
      <c r="T27" s="48"/>
      <c r="U27" s="48"/>
      <c r="V27" s="48"/>
      <c r="W27" s="48"/>
      <c r="X27" s="48"/>
      <c r="Y27" s="48"/>
    </row>
    <row r="28" spans="1:25" x14ac:dyDescent="0.25">
      <c r="A28" s="48"/>
      <c r="B28" s="48"/>
      <c r="C28" s="48"/>
      <c r="D28" s="48"/>
      <c r="E28" s="48"/>
      <c r="F28" s="48"/>
      <c r="G28" s="48"/>
      <c r="H28" s="48"/>
      <c r="I28" s="48"/>
      <c r="J28" s="48"/>
      <c r="K28" s="48"/>
      <c r="L28" s="48"/>
      <c r="M28" s="48"/>
      <c r="N28" s="48"/>
      <c r="O28" s="48"/>
      <c r="P28" s="48"/>
      <c r="Q28" s="48"/>
      <c r="R28" s="48"/>
      <c r="S28" s="48"/>
      <c r="T28" s="48"/>
      <c r="U28" s="48"/>
      <c r="V28" s="48"/>
      <c r="W28" s="48"/>
      <c r="X28" s="48"/>
      <c r="Y28" s="48"/>
    </row>
    <row r="29" spans="1:25" x14ac:dyDescent="0.25">
      <c r="A29" s="48"/>
      <c r="B29" s="48"/>
      <c r="C29" s="48"/>
      <c r="D29" s="48"/>
      <c r="E29" s="48"/>
      <c r="F29" s="48"/>
      <c r="G29" s="48"/>
      <c r="H29" s="48"/>
      <c r="I29" s="48"/>
      <c r="J29" s="48"/>
      <c r="K29" s="48"/>
      <c r="L29" s="48"/>
      <c r="M29" s="48"/>
      <c r="N29" s="48"/>
      <c r="O29" s="48"/>
      <c r="P29" s="48"/>
      <c r="Q29" s="48"/>
      <c r="R29" s="48"/>
      <c r="S29" s="48"/>
      <c r="T29" s="48"/>
      <c r="U29" s="48"/>
      <c r="V29" s="48"/>
      <c r="W29" s="48"/>
      <c r="X29" s="48"/>
      <c r="Y29" s="48"/>
    </row>
    <row r="30" spans="1:25" x14ac:dyDescent="0.25">
      <c r="A30" s="48"/>
      <c r="B30" s="48"/>
      <c r="C30" s="48"/>
      <c r="D30" s="48"/>
      <c r="E30" s="48"/>
      <c r="F30" s="48"/>
      <c r="G30" s="48"/>
      <c r="H30" s="48"/>
      <c r="I30" s="48"/>
      <c r="J30" s="48"/>
      <c r="K30" s="48"/>
      <c r="L30" s="48"/>
      <c r="M30" s="48"/>
      <c r="N30" s="48"/>
      <c r="O30" s="48"/>
      <c r="P30" s="48"/>
      <c r="Q30" s="48"/>
      <c r="R30" s="48"/>
      <c r="S30" s="48"/>
      <c r="T30" s="48"/>
      <c r="U30" s="48"/>
      <c r="V30" s="48"/>
      <c r="W30" s="48"/>
      <c r="X30" s="48"/>
      <c r="Y30" s="48"/>
    </row>
    <row r="31" spans="1:25" x14ac:dyDescent="0.25">
      <c r="A31" s="48"/>
      <c r="B31" s="48"/>
      <c r="C31" s="48"/>
      <c r="D31" s="48"/>
      <c r="E31" s="48"/>
      <c r="F31" s="48"/>
      <c r="G31" s="48"/>
      <c r="H31" s="48"/>
      <c r="I31" s="48"/>
      <c r="J31" s="48"/>
      <c r="K31" s="48"/>
      <c r="L31" s="48"/>
      <c r="M31" s="48"/>
      <c r="N31" s="48"/>
      <c r="O31" s="48"/>
      <c r="P31" s="48"/>
      <c r="Q31" s="48"/>
      <c r="R31" s="48"/>
      <c r="S31" s="48"/>
      <c r="T31" s="48"/>
      <c r="U31" s="48"/>
      <c r="V31" s="48"/>
      <c r="W31" s="48"/>
      <c r="X31" s="48"/>
      <c r="Y31" s="48"/>
    </row>
    <row r="32" spans="1:25" x14ac:dyDescent="0.25">
      <c r="A32" s="48"/>
      <c r="B32" s="48"/>
      <c r="C32" s="48"/>
      <c r="D32" s="48"/>
      <c r="E32" s="48"/>
      <c r="F32" s="48"/>
      <c r="G32" s="48"/>
      <c r="H32" s="48"/>
      <c r="I32" s="48"/>
      <c r="J32" s="48"/>
      <c r="K32" s="48"/>
      <c r="L32" s="48"/>
      <c r="M32" s="48"/>
      <c r="N32" s="48"/>
      <c r="O32" s="48"/>
      <c r="P32" s="48"/>
      <c r="Q32" s="48"/>
      <c r="R32" s="48"/>
      <c r="S32" s="48"/>
      <c r="T32" s="48"/>
      <c r="U32" s="48"/>
      <c r="V32" s="48"/>
      <c r="W32" s="48"/>
      <c r="X32" s="48"/>
      <c r="Y32" s="48"/>
    </row>
  </sheetData>
  <mergeCells count="24">
    <mergeCell ref="A15:A16"/>
    <mergeCell ref="B15:B16"/>
    <mergeCell ref="A17:A18"/>
    <mergeCell ref="B17:B18"/>
    <mergeCell ref="A20:A23"/>
    <mergeCell ref="B20:B23"/>
    <mergeCell ref="A2:M2"/>
    <mergeCell ref="A4:A13"/>
    <mergeCell ref="B4:B13"/>
    <mergeCell ref="Q1:Q2"/>
    <mergeCell ref="R1:R2"/>
    <mergeCell ref="A1:C1"/>
    <mergeCell ref="D1:F1"/>
    <mergeCell ref="H1:M1"/>
    <mergeCell ref="N1:N2"/>
    <mergeCell ref="O1:O2"/>
    <mergeCell ref="P1:P2"/>
    <mergeCell ref="W1:W2"/>
    <mergeCell ref="X1:X2"/>
    <mergeCell ref="Y1:Y2"/>
    <mergeCell ref="S1:S2"/>
    <mergeCell ref="T1:T2"/>
    <mergeCell ref="U1:U2"/>
    <mergeCell ref="V1:V2"/>
  </mergeCell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opLeftCell="E1" zoomScale="70" zoomScaleNormal="70" workbookViewId="0">
      <selection activeCell="N1" sqref="N1:N1048576"/>
    </sheetView>
  </sheetViews>
  <sheetFormatPr defaultRowHeight="15" x14ac:dyDescent="0.25"/>
  <cols>
    <col min="2" max="2" width="40.28515625" customWidth="1"/>
    <col min="3" max="3" width="11.140625" customWidth="1"/>
    <col min="4" max="4" width="92.5703125" customWidth="1"/>
    <col min="10" max="10" width="17" bestFit="1" customWidth="1"/>
    <col min="14" max="14" width="13.42578125" customWidth="1"/>
  </cols>
  <sheetData>
    <row r="1" spans="1:25" ht="15" customHeight="1" x14ac:dyDescent="0.25">
      <c r="A1" s="112" t="s">
        <v>81</v>
      </c>
      <c r="B1" s="112"/>
      <c r="C1" s="112"/>
      <c r="D1" s="118" t="s">
        <v>27</v>
      </c>
      <c r="E1" s="118"/>
      <c r="F1" s="118"/>
      <c r="G1" s="66"/>
      <c r="H1" s="118" t="s">
        <v>82</v>
      </c>
      <c r="I1" s="118"/>
      <c r="J1" s="118"/>
      <c r="K1" s="118"/>
      <c r="L1" s="118"/>
      <c r="M1" s="118"/>
      <c r="N1" s="111" t="s">
        <v>133</v>
      </c>
      <c r="O1" s="111" t="s">
        <v>83</v>
      </c>
      <c r="P1" s="111" t="s">
        <v>83</v>
      </c>
      <c r="Q1" s="111" t="s">
        <v>83</v>
      </c>
      <c r="R1" s="111" t="s">
        <v>83</v>
      </c>
      <c r="S1" s="111" t="s">
        <v>83</v>
      </c>
      <c r="T1" s="111" t="s">
        <v>83</v>
      </c>
      <c r="U1" s="111" t="s">
        <v>83</v>
      </c>
      <c r="V1" s="111" t="s">
        <v>83</v>
      </c>
      <c r="W1" s="111" t="s">
        <v>83</v>
      </c>
      <c r="X1" s="111" t="s">
        <v>83</v>
      </c>
      <c r="Y1" s="111" t="s">
        <v>83</v>
      </c>
    </row>
    <row r="2" spans="1:25" x14ac:dyDescent="0.25">
      <c r="A2" s="112" t="s">
        <v>84</v>
      </c>
      <c r="B2" s="112"/>
      <c r="C2" s="112"/>
      <c r="D2" s="112"/>
      <c r="E2" s="112"/>
      <c r="F2" s="112"/>
      <c r="G2" s="112"/>
      <c r="H2" s="112"/>
      <c r="I2" s="112"/>
      <c r="J2" s="112"/>
      <c r="K2" s="112"/>
      <c r="L2" s="112"/>
      <c r="M2" s="112"/>
      <c r="N2" s="111"/>
      <c r="O2" s="111"/>
      <c r="P2" s="111"/>
      <c r="Q2" s="111"/>
      <c r="R2" s="111"/>
      <c r="S2" s="111"/>
      <c r="T2" s="111"/>
      <c r="U2" s="111"/>
      <c r="V2" s="111"/>
      <c r="W2" s="111"/>
      <c r="X2" s="111"/>
      <c r="Y2" s="111"/>
    </row>
    <row r="3" spans="1:25" ht="45" x14ac:dyDescent="0.25">
      <c r="A3" s="57" t="s">
        <v>29</v>
      </c>
      <c r="B3" s="57" t="s">
        <v>30</v>
      </c>
      <c r="C3" s="58" t="s">
        <v>31</v>
      </c>
      <c r="D3" s="58" t="s">
        <v>32</v>
      </c>
      <c r="E3" s="58" t="s">
        <v>33</v>
      </c>
      <c r="F3" s="58" t="s">
        <v>34</v>
      </c>
      <c r="G3" s="58" t="s">
        <v>35</v>
      </c>
      <c r="H3" s="58" t="s">
        <v>85</v>
      </c>
      <c r="I3" s="58" t="s">
        <v>37</v>
      </c>
      <c r="J3" s="64" t="s">
        <v>38</v>
      </c>
      <c r="K3" s="59" t="s">
        <v>39</v>
      </c>
      <c r="L3" s="60" t="s">
        <v>86</v>
      </c>
      <c r="M3" s="57" t="s">
        <v>87</v>
      </c>
      <c r="N3" s="101">
        <v>43630</v>
      </c>
      <c r="O3" s="61" t="s">
        <v>88</v>
      </c>
      <c r="P3" s="61" t="s">
        <v>88</v>
      </c>
      <c r="Q3" s="61" t="s">
        <v>88</v>
      </c>
      <c r="R3" s="61" t="s">
        <v>88</v>
      </c>
      <c r="S3" s="61" t="s">
        <v>88</v>
      </c>
      <c r="T3" s="61" t="s">
        <v>88</v>
      </c>
      <c r="U3" s="61" t="s">
        <v>88</v>
      </c>
      <c r="V3" s="61" t="s">
        <v>88</v>
      </c>
      <c r="W3" s="61" t="s">
        <v>88</v>
      </c>
      <c r="X3" s="61" t="s">
        <v>88</v>
      </c>
      <c r="Y3" s="61" t="s">
        <v>88</v>
      </c>
    </row>
    <row r="4" spans="1:25" ht="39" x14ac:dyDescent="0.25">
      <c r="A4" s="113">
        <v>1</v>
      </c>
      <c r="B4" s="115" t="s">
        <v>89</v>
      </c>
      <c r="C4" s="52">
        <v>1</v>
      </c>
      <c r="D4" s="53" t="s">
        <v>44</v>
      </c>
      <c r="E4" s="91" t="s">
        <v>90</v>
      </c>
      <c r="F4" s="56" t="s">
        <v>18</v>
      </c>
      <c r="G4" s="67" t="s">
        <v>45</v>
      </c>
      <c r="H4" s="67" t="s">
        <v>46</v>
      </c>
      <c r="I4" s="56" t="s">
        <v>47</v>
      </c>
      <c r="J4" s="82">
        <v>20.99</v>
      </c>
      <c r="K4" s="50"/>
      <c r="L4" s="62">
        <f>K4-SUM(N4:Y4)</f>
        <v>0</v>
      </c>
      <c r="M4" s="63" t="s">
        <v>91</v>
      </c>
      <c r="N4" s="49"/>
      <c r="O4" s="49"/>
      <c r="P4" s="49"/>
      <c r="Q4" s="49"/>
      <c r="R4" s="49"/>
      <c r="S4" s="49"/>
      <c r="T4" s="49"/>
      <c r="U4" s="49"/>
      <c r="V4" s="49"/>
      <c r="W4" s="49"/>
      <c r="X4" s="49"/>
      <c r="Y4" s="49"/>
    </row>
    <row r="5" spans="1:25" ht="26.25" x14ac:dyDescent="0.25">
      <c r="A5" s="114"/>
      <c r="B5" s="116"/>
      <c r="C5" s="52">
        <v>2</v>
      </c>
      <c r="D5" s="54" t="s">
        <v>48</v>
      </c>
      <c r="E5" s="91" t="s">
        <v>90</v>
      </c>
      <c r="F5" s="56" t="s">
        <v>18</v>
      </c>
      <c r="G5" s="67" t="s">
        <v>45</v>
      </c>
      <c r="H5" s="67" t="s">
        <v>49</v>
      </c>
      <c r="I5" s="56" t="s">
        <v>47</v>
      </c>
      <c r="J5" s="82">
        <v>43.16</v>
      </c>
      <c r="K5" s="50"/>
      <c r="L5" s="62">
        <f t="shared" ref="L5:L23" si="0">K5-SUM(N5:Y5)</f>
        <v>0</v>
      </c>
      <c r="M5" s="63" t="s">
        <v>91</v>
      </c>
      <c r="N5" s="49"/>
      <c r="O5" s="49"/>
      <c r="P5" s="49"/>
      <c r="Q5" s="49"/>
      <c r="R5" s="49"/>
      <c r="S5" s="49"/>
      <c r="T5" s="49"/>
      <c r="U5" s="49"/>
      <c r="V5" s="49"/>
      <c r="W5" s="49"/>
      <c r="X5" s="49"/>
      <c r="Y5" s="49"/>
    </row>
    <row r="6" spans="1:25" ht="26.25" x14ac:dyDescent="0.25">
      <c r="A6" s="114"/>
      <c r="B6" s="116"/>
      <c r="C6" s="52">
        <v>3</v>
      </c>
      <c r="D6" s="54" t="s">
        <v>50</v>
      </c>
      <c r="E6" s="91" t="s">
        <v>90</v>
      </c>
      <c r="F6" s="56" t="s">
        <v>18</v>
      </c>
      <c r="G6" s="67" t="s">
        <v>45</v>
      </c>
      <c r="H6" s="67" t="s">
        <v>51</v>
      </c>
      <c r="I6" s="56" t="s">
        <v>47</v>
      </c>
      <c r="J6" s="82">
        <v>40.47</v>
      </c>
      <c r="K6" s="51"/>
      <c r="L6" s="62">
        <f t="shared" si="0"/>
        <v>0</v>
      </c>
      <c r="M6" s="63" t="s">
        <v>91</v>
      </c>
      <c r="N6" s="49"/>
      <c r="O6" s="49"/>
      <c r="P6" s="49"/>
      <c r="Q6" s="49"/>
      <c r="R6" s="49"/>
      <c r="S6" s="49"/>
      <c r="T6" s="49"/>
      <c r="U6" s="49"/>
      <c r="V6" s="49"/>
      <c r="W6" s="49"/>
      <c r="X6" s="49"/>
      <c r="Y6" s="49"/>
    </row>
    <row r="7" spans="1:25" ht="25.5" x14ac:dyDescent="0.25">
      <c r="A7" s="114"/>
      <c r="B7" s="116"/>
      <c r="C7" s="52">
        <v>4</v>
      </c>
      <c r="D7" s="90" t="s">
        <v>52</v>
      </c>
      <c r="E7" s="91" t="s">
        <v>90</v>
      </c>
      <c r="F7" s="56" t="s">
        <v>53</v>
      </c>
      <c r="G7" s="67" t="s">
        <v>45</v>
      </c>
      <c r="H7" s="67" t="s">
        <v>54</v>
      </c>
      <c r="I7" s="56" t="s">
        <v>55</v>
      </c>
      <c r="J7" s="82">
        <v>34.159999999999997</v>
      </c>
      <c r="K7" s="51"/>
      <c r="L7" s="62">
        <f t="shared" si="0"/>
        <v>0</v>
      </c>
      <c r="M7" s="63" t="s">
        <v>91</v>
      </c>
      <c r="N7" s="49"/>
      <c r="O7" s="49"/>
      <c r="P7" s="49"/>
      <c r="Q7" s="49"/>
      <c r="R7" s="49"/>
      <c r="S7" s="49"/>
      <c r="T7" s="49"/>
      <c r="U7" s="49"/>
      <c r="V7" s="49"/>
      <c r="W7" s="49"/>
      <c r="X7" s="49"/>
      <c r="Y7" s="49"/>
    </row>
    <row r="8" spans="1:25" ht="26.25" x14ac:dyDescent="0.25">
      <c r="A8" s="114"/>
      <c r="B8" s="116"/>
      <c r="C8" s="52">
        <v>5</v>
      </c>
      <c r="D8" s="54" t="s">
        <v>56</v>
      </c>
      <c r="E8" s="91" t="s">
        <v>90</v>
      </c>
      <c r="F8" s="56" t="s">
        <v>18</v>
      </c>
      <c r="G8" s="67" t="s">
        <v>45</v>
      </c>
      <c r="H8" s="67" t="s">
        <v>57</v>
      </c>
      <c r="I8" s="56" t="s">
        <v>47</v>
      </c>
      <c r="J8" s="82">
        <v>54</v>
      </c>
      <c r="K8" s="51">
        <v>4</v>
      </c>
      <c r="L8" s="62">
        <f t="shared" si="0"/>
        <v>0</v>
      </c>
      <c r="M8" s="63" t="s">
        <v>91</v>
      </c>
      <c r="N8" s="49">
        <v>4</v>
      </c>
      <c r="O8" s="49"/>
      <c r="P8" s="49"/>
      <c r="Q8" s="49"/>
      <c r="R8" s="49"/>
      <c r="S8" s="49"/>
      <c r="T8" s="49"/>
      <c r="U8" s="49"/>
      <c r="V8" s="49"/>
      <c r="W8" s="49"/>
      <c r="X8" s="49"/>
      <c r="Y8" s="49"/>
    </row>
    <row r="9" spans="1:25" ht="26.25" x14ac:dyDescent="0.25">
      <c r="A9" s="114"/>
      <c r="B9" s="116"/>
      <c r="C9" s="52">
        <v>6</v>
      </c>
      <c r="D9" s="55" t="s">
        <v>58</v>
      </c>
      <c r="E9" s="91" t="s">
        <v>90</v>
      </c>
      <c r="F9" s="56" t="s">
        <v>18</v>
      </c>
      <c r="G9" s="67" t="s">
        <v>45</v>
      </c>
      <c r="H9" s="67" t="s">
        <v>57</v>
      </c>
      <c r="I9" s="56" t="s">
        <v>47</v>
      </c>
      <c r="J9" s="82">
        <v>74.45</v>
      </c>
      <c r="K9" s="51"/>
      <c r="L9" s="62">
        <f t="shared" si="0"/>
        <v>0</v>
      </c>
      <c r="M9" s="63" t="s">
        <v>91</v>
      </c>
      <c r="N9" s="49"/>
      <c r="O9" s="49"/>
      <c r="P9" s="49"/>
      <c r="Q9" s="49"/>
      <c r="R9" s="49"/>
      <c r="S9" s="49"/>
      <c r="T9" s="49"/>
      <c r="U9" s="49"/>
      <c r="V9" s="49"/>
      <c r="W9" s="49"/>
      <c r="X9" s="49"/>
      <c r="Y9" s="49"/>
    </row>
    <row r="10" spans="1:25" ht="39" x14ac:dyDescent="0.25">
      <c r="A10" s="114"/>
      <c r="B10" s="116"/>
      <c r="C10" s="52">
        <v>7</v>
      </c>
      <c r="D10" s="55" t="s">
        <v>59</v>
      </c>
      <c r="E10" s="91" t="s">
        <v>90</v>
      </c>
      <c r="F10" s="56" t="s">
        <v>18</v>
      </c>
      <c r="G10" s="67" t="s">
        <v>45</v>
      </c>
      <c r="H10" s="67" t="s">
        <v>60</v>
      </c>
      <c r="I10" s="56" t="s">
        <v>47</v>
      </c>
      <c r="J10" s="82">
        <v>36.270000000000003</v>
      </c>
      <c r="K10" s="51"/>
      <c r="L10" s="62">
        <f t="shared" si="0"/>
        <v>0</v>
      </c>
      <c r="M10" s="63" t="s">
        <v>91</v>
      </c>
      <c r="N10" s="49"/>
      <c r="O10" s="49"/>
      <c r="P10" s="49"/>
      <c r="Q10" s="49"/>
      <c r="R10" s="49"/>
      <c r="S10" s="49"/>
      <c r="T10" s="49"/>
      <c r="U10" s="49"/>
      <c r="V10" s="49"/>
      <c r="W10" s="49"/>
      <c r="X10" s="49"/>
      <c r="Y10" s="49"/>
    </row>
    <row r="11" spans="1:25" ht="39" x14ac:dyDescent="0.25">
      <c r="A11" s="114"/>
      <c r="B11" s="116"/>
      <c r="C11" s="52">
        <v>8</v>
      </c>
      <c r="D11" s="55" t="s">
        <v>61</v>
      </c>
      <c r="E11" s="91" t="s">
        <v>90</v>
      </c>
      <c r="F11" s="56" t="s">
        <v>18</v>
      </c>
      <c r="G11" s="67" t="s">
        <v>45</v>
      </c>
      <c r="H11" s="67" t="s">
        <v>62</v>
      </c>
      <c r="I11" s="56" t="s">
        <v>47</v>
      </c>
      <c r="J11" s="82">
        <v>18.68</v>
      </c>
      <c r="K11" s="51"/>
      <c r="L11" s="62">
        <f t="shared" si="0"/>
        <v>0</v>
      </c>
      <c r="M11" s="63" t="s">
        <v>91</v>
      </c>
      <c r="N11" s="49"/>
      <c r="O11" s="49"/>
      <c r="P11" s="49"/>
      <c r="Q11" s="49"/>
      <c r="R11" s="49"/>
      <c r="S11" s="49"/>
      <c r="T11" s="49"/>
      <c r="U11" s="49"/>
      <c r="V11" s="49"/>
      <c r="W11" s="49"/>
      <c r="X11" s="49"/>
      <c r="Y11" s="49"/>
    </row>
    <row r="12" spans="1:25" ht="26.25" x14ac:dyDescent="0.25">
      <c r="A12" s="114"/>
      <c r="B12" s="116"/>
      <c r="C12" s="52">
        <v>9</v>
      </c>
      <c r="D12" s="55" t="s">
        <v>63</v>
      </c>
      <c r="E12" s="91" t="s">
        <v>90</v>
      </c>
      <c r="F12" s="56" t="s">
        <v>18</v>
      </c>
      <c r="G12" s="67" t="s">
        <v>45</v>
      </c>
      <c r="H12" s="67" t="s">
        <v>64</v>
      </c>
      <c r="I12" s="56" t="s">
        <v>47</v>
      </c>
      <c r="J12" s="82">
        <v>71.459999999999994</v>
      </c>
      <c r="K12" s="51">
        <v>2</v>
      </c>
      <c r="L12" s="62">
        <f t="shared" si="0"/>
        <v>0</v>
      </c>
      <c r="M12" s="63" t="s">
        <v>91</v>
      </c>
      <c r="N12" s="49">
        <v>2</v>
      </c>
      <c r="O12" s="49"/>
      <c r="P12" s="49"/>
      <c r="Q12" s="49"/>
      <c r="R12" s="49"/>
      <c r="S12" s="49"/>
      <c r="T12" s="49"/>
      <c r="U12" s="49"/>
      <c r="V12" s="49"/>
      <c r="W12" s="49"/>
      <c r="X12" s="49"/>
      <c r="Y12" s="49"/>
    </row>
    <row r="13" spans="1:25" ht="26.25" x14ac:dyDescent="0.25">
      <c r="A13" s="114"/>
      <c r="B13" s="117"/>
      <c r="C13" s="68">
        <v>10</v>
      </c>
      <c r="D13" s="55" t="s">
        <v>65</v>
      </c>
      <c r="E13" s="91" t="s">
        <v>90</v>
      </c>
      <c r="F13" s="69" t="s">
        <v>18</v>
      </c>
      <c r="G13" s="70" t="s">
        <v>45</v>
      </c>
      <c r="H13" s="70" t="s">
        <v>57</v>
      </c>
      <c r="I13" s="69" t="s">
        <v>47</v>
      </c>
      <c r="J13" s="82">
        <v>164</v>
      </c>
      <c r="K13" s="51">
        <v>3</v>
      </c>
      <c r="L13" s="62">
        <f t="shared" si="0"/>
        <v>0</v>
      </c>
      <c r="M13" s="63" t="s">
        <v>91</v>
      </c>
      <c r="N13" s="49">
        <v>3</v>
      </c>
      <c r="O13" s="49"/>
      <c r="P13" s="49"/>
      <c r="Q13" s="49"/>
      <c r="R13" s="49"/>
      <c r="S13" s="49"/>
      <c r="T13" s="49"/>
      <c r="U13" s="49"/>
      <c r="V13" s="49"/>
      <c r="W13" s="49"/>
      <c r="X13" s="49"/>
      <c r="Y13" s="49"/>
    </row>
    <row r="14" spans="1:25" ht="39" x14ac:dyDescent="0.25">
      <c r="A14" s="88">
        <v>2</v>
      </c>
      <c r="B14" s="89" t="s">
        <v>89</v>
      </c>
      <c r="C14" s="73">
        <v>11</v>
      </c>
      <c r="D14" s="45" t="s">
        <v>92</v>
      </c>
      <c r="E14" s="75" t="s">
        <v>90</v>
      </c>
      <c r="F14" s="76" t="s">
        <v>18</v>
      </c>
      <c r="G14" s="77" t="s">
        <v>66</v>
      </c>
      <c r="H14" s="77" t="s">
        <v>67</v>
      </c>
      <c r="I14" s="76" t="s">
        <v>55</v>
      </c>
      <c r="J14" s="83">
        <v>17.96</v>
      </c>
      <c r="K14" s="51">
        <v>200</v>
      </c>
      <c r="L14" s="62">
        <f t="shared" si="0"/>
        <v>80</v>
      </c>
      <c r="M14" s="63" t="s">
        <v>91</v>
      </c>
      <c r="N14" s="49">
        <v>120</v>
      </c>
      <c r="O14" s="49"/>
      <c r="P14" s="49"/>
      <c r="Q14" s="49"/>
      <c r="R14" s="49"/>
      <c r="S14" s="49"/>
      <c r="T14" s="49"/>
      <c r="U14" s="49"/>
      <c r="V14" s="49"/>
      <c r="W14" s="49"/>
      <c r="X14" s="49"/>
      <c r="Y14" s="49"/>
    </row>
    <row r="15" spans="1:25" ht="89.25" x14ac:dyDescent="0.25">
      <c r="A15" s="119">
        <v>3</v>
      </c>
      <c r="B15" s="120" t="s">
        <v>89</v>
      </c>
      <c r="C15" s="52">
        <v>12</v>
      </c>
      <c r="D15" s="92" t="s">
        <v>93</v>
      </c>
      <c r="E15" s="91" t="s">
        <v>90</v>
      </c>
      <c r="F15" s="56" t="s">
        <v>18</v>
      </c>
      <c r="G15" s="67" t="s">
        <v>66</v>
      </c>
      <c r="H15" s="67" t="s">
        <v>68</v>
      </c>
      <c r="I15" s="56" t="s">
        <v>55</v>
      </c>
      <c r="J15" s="82">
        <v>40.68</v>
      </c>
      <c r="K15" s="51">
        <v>30</v>
      </c>
      <c r="L15" s="62">
        <f t="shared" si="0"/>
        <v>0</v>
      </c>
      <c r="M15" s="63" t="s">
        <v>91</v>
      </c>
      <c r="N15" s="49">
        <v>30</v>
      </c>
      <c r="O15" s="49"/>
      <c r="P15" s="49"/>
      <c r="Q15" s="49"/>
      <c r="R15" s="49"/>
      <c r="S15" s="49"/>
      <c r="T15" s="49"/>
      <c r="U15" s="49"/>
      <c r="V15" s="49"/>
      <c r="W15" s="49"/>
      <c r="X15" s="49"/>
      <c r="Y15" s="49"/>
    </row>
    <row r="16" spans="1:25" ht="51.75" x14ac:dyDescent="0.25">
      <c r="A16" s="119"/>
      <c r="B16" s="120"/>
      <c r="C16" s="52">
        <v>13</v>
      </c>
      <c r="D16" s="90" t="s">
        <v>94</v>
      </c>
      <c r="E16" s="91" t="s">
        <v>90</v>
      </c>
      <c r="F16" s="56" t="s">
        <v>18</v>
      </c>
      <c r="G16" s="67" t="s">
        <v>66</v>
      </c>
      <c r="H16" s="67" t="s">
        <v>69</v>
      </c>
      <c r="I16" s="56" t="s">
        <v>55</v>
      </c>
      <c r="J16" s="82">
        <v>19</v>
      </c>
      <c r="K16" s="51">
        <v>50</v>
      </c>
      <c r="L16" s="62">
        <f t="shared" si="0"/>
        <v>50</v>
      </c>
      <c r="M16" s="63" t="s">
        <v>91</v>
      </c>
      <c r="N16" s="49"/>
      <c r="O16" s="49"/>
      <c r="P16" s="49"/>
      <c r="Q16" s="49"/>
      <c r="R16" s="49"/>
      <c r="S16" s="49"/>
      <c r="T16" s="49"/>
      <c r="U16" s="49"/>
      <c r="V16" s="49"/>
      <c r="W16" s="49"/>
      <c r="X16" s="49"/>
      <c r="Y16" s="49"/>
    </row>
    <row r="17" spans="1:25" ht="26.25" x14ac:dyDescent="0.25">
      <c r="A17" s="121">
        <v>4</v>
      </c>
      <c r="B17" s="123" t="s">
        <v>95</v>
      </c>
      <c r="C17" s="73">
        <v>14</v>
      </c>
      <c r="D17" s="74" t="s">
        <v>70</v>
      </c>
      <c r="E17" s="79" t="s">
        <v>96</v>
      </c>
      <c r="F17" s="76" t="s">
        <v>18</v>
      </c>
      <c r="G17" s="77" t="s">
        <v>71</v>
      </c>
      <c r="H17" s="77" t="s">
        <v>72</v>
      </c>
      <c r="I17" s="76" t="s">
        <v>73</v>
      </c>
      <c r="J17" s="83">
        <v>113.9</v>
      </c>
      <c r="K17" s="51"/>
      <c r="L17" s="62">
        <f t="shared" si="0"/>
        <v>0</v>
      </c>
      <c r="M17" s="63" t="s">
        <v>91</v>
      </c>
      <c r="N17" s="49"/>
      <c r="O17" s="49"/>
      <c r="P17" s="49"/>
      <c r="Q17" s="49"/>
      <c r="R17" s="49"/>
      <c r="S17" s="49"/>
      <c r="T17" s="49"/>
      <c r="U17" s="49"/>
      <c r="V17" s="49"/>
      <c r="W17" s="49"/>
      <c r="X17" s="49"/>
      <c r="Y17" s="49"/>
    </row>
    <row r="18" spans="1:25" ht="25.5" x14ac:dyDescent="0.25">
      <c r="A18" s="122"/>
      <c r="B18" s="124"/>
      <c r="C18" s="73">
        <v>15</v>
      </c>
      <c r="D18" s="74" t="s">
        <v>74</v>
      </c>
      <c r="E18" s="75" t="s">
        <v>96</v>
      </c>
      <c r="F18" s="76" t="s">
        <v>18</v>
      </c>
      <c r="G18" s="77" t="s">
        <v>71</v>
      </c>
      <c r="H18" s="77" t="s">
        <v>72</v>
      </c>
      <c r="I18" s="76" t="s">
        <v>73</v>
      </c>
      <c r="J18" s="84">
        <v>113.9</v>
      </c>
      <c r="K18" s="51"/>
      <c r="L18" s="62">
        <f t="shared" si="0"/>
        <v>0</v>
      </c>
      <c r="M18" s="63" t="s">
        <v>91</v>
      </c>
      <c r="N18" s="71"/>
      <c r="O18" s="71"/>
      <c r="P18" s="71"/>
      <c r="Q18" s="71"/>
      <c r="R18" s="71"/>
      <c r="S18" s="71"/>
      <c r="T18" s="71"/>
      <c r="U18" s="71"/>
      <c r="V18" s="71"/>
      <c r="W18" s="71"/>
      <c r="X18" s="71"/>
      <c r="Y18" s="71"/>
    </row>
    <row r="19" spans="1:25" ht="77.25" x14ac:dyDescent="0.25">
      <c r="A19" s="86">
        <v>6</v>
      </c>
      <c r="B19" s="87" t="s">
        <v>97</v>
      </c>
      <c r="C19" s="68">
        <v>18</v>
      </c>
      <c r="D19" s="90" t="s">
        <v>75</v>
      </c>
      <c r="E19" s="69" t="s">
        <v>98</v>
      </c>
      <c r="F19" s="69" t="s">
        <v>53</v>
      </c>
      <c r="G19" s="70" t="s">
        <v>66</v>
      </c>
      <c r="H19" s="67" t="s">
        <v>76</v>
      </c>
      <c r="I19" s="56" t="s">
        <v>55</v>
      </c>
      <c r="J19" s="85">
        <v>81.06</v>
      </c>
      <c r="K19" s="51"/>
      <c r="L19" s="62">
        <f t="shared" si="0"/>
        <v>0</v>
      </c>
      <c r="M19" s="63" t="s">
        <v>91</v>
      </c>
      <c r="N19" s="71"/>
      <c r="O19" s="71"/>
      <c r="P19" s="71"/>
      <c r="Q19" s="71"/>
      <c r="R19" s="71"/>
      <c r="S19" s="71"/>
      <c r="T19" s="71"/>
      <c r="U19" s="71"/>
      <c r="V19" s="71"/>
      <c r="W19" s="71"/>
      <c r="X19" s="71"/>
      <c r="Y19" s="71"/>
    </row>
    <row r="20" spans="1:25" ht="63.75" customHeight="1" x14ac:dyDescent="0.25">
      <c r="A20" s="125">
        <v>7</v>
      </c>
      <c r="B20" s="126" t="s">
        <v>89</v>
      </c>
      <c r="C20" s="73">
        <v>19</v>
      </c>
      <c r="D20" s="47" t="s">
        <v>99</v>
      </c>
      <c r="E20" s="81" t="s">
        <v>90</v>
      </c>
      <c r="F20" s="76" t="s">
        <v>18</v>
      </c>
      <c r="G20" s="77" t="s">
        <v>100</v>
      </c>
      <c r="H20" s="77" t="s">
        <v>101</v>
      </c>
      <c r="I20" s="76" t="s">
        <v>55</v>
      </c>
      <c r="J20" s="84">
        <v>31.63</v>
      </c>
      <c r="K20" s="51"/>
      <c r="L20" s="62">
        <f t="shared" si="0"/>
        <v>0</v>
      </c>
      <c r="M20" s="63" t="s">
        <v>91</v>
      </c>
      <c r="N20" s="71"/>
      <c r="O20" s="71"/>
      <c r="P20" s="71"/>
      <c r="Q20" s="71"/>
      <c r="R20" s="71"/>
      <c r="S20" s="71"/>
      <c r="T20" s="71"/>
      <c r="U20" s="71"/>
      <c r="V20" s="71"/>
      <c r="W20" s="71"/>
      <c r="X20" s="71"/>
      <c r="Y20" s="71"/>
    </row>
    <row r="21" spans="1:25" ht="51" x14ac:dyDescent="0.25">
      <c r="A21" s="125"/>
      <c r="B21" s="126"/>
      <c r="C21" s="73">
        <v>20</v>
      </c>
      <c r="D21" s="44" t="s">
        <v>102</v>
      </c>
      <c r="E21" s="75" t="s">
        <v>90</v>
      </c>
      <c r="F21" s="76" t="s">
        <v>18</v>
      </c>
      <c r="G21" s="77" t="s">
        <v>100</v>
      </c>
      <c r="H21" s="77" t="s">
        <v>103</v>
      </c>
      <c r="I21" s="76" t="s">
        <v>55</v>
      </c>
      <c r="J21" s="84">
        <v>19</v>
      </c>
      <c r="K21" s="51"/>
      <c r="L21" s="62">
        <f t="shared" si="0"/>
        <v>0</v>
      </c>
      <c r="M21" s="63" t="s">
        <v>91</v>
      </c>
      <c r="N21" s="71"/>
      <c r="O21" s="71"/>
      <c r="P21" s="71"/>
      <c r="Q21" s="71"/>
      <c r="R21" s="71"/>
      <c r="S21" s="71"/>
      <c r="T21" s="71"/>
      <c r="U21" s="71"/>
      <c r="V21" s="71"/>
      <c r="W21" s="71"/>
      <c r="X21" s="71"/>
      <c r="Y21" s="71"/>
    </row>
    <row r="22" spans="1:25" ht="63.75" customHeight="1" x14ac:dyDescent="0.25">
      <c r="A22" s="125"/>
      <c r="B22" s="126"/>
      <c r="C22" s="73">
        <v>21</v>
      </c>
      <c r="D22" s="46" t="s">
        <v>104</v>
      </c>
      <c r="E22" s="81" t="s">
        <v>90</v>
      </c>
      <c r="F22" s="76" t="s">
        <v>18</v>
      </c>
      <c r="G22" s="77" t="s">
        <v>100</v>
      </c>
      <c r="H22" s="77" t="s">
        <v>101</v>
      </c>
      <c r="I22" s="76" t="s">
        <v>55</v>
      </c>
      <c r="J22" s="84">
        <v>31.59</v>
      </c>
      <c r="K22" s="51"/>
      <c r="L22" s="62">
        <f t="shared" si="0"/>
        <v>0</v>
      </c>
      <c r="M22" s="63" t="s">
        <v>91</v>
      </c>
      <c r="N22" s="71"/>
      <c r="O22" s="71"/>
      <c r="P22" s="71"/>
      <c r="Q22" s="71"/>
      <c r="R22" s="71"/>
      <c r="S22" s="71"/>
      <c r="T22" s="71"/>
      <c r="U22" s="71"/>
      <c r="V22" s="71"/>
      <c r="W22" s="71"/>
      <c r="X22" s="71"/>
      <c r="Y22" s="71"/>
    </row>
    <row r="23" spans="1:25" ht="63.75" x14ac:dyDescent="0.25">
      <c r="A23" s="125"/>
      <c r="B23" s="126"/>
      <c r="C23" s="73">
        <v>22</v>
      </c>
      <c r="D23" s="44" t="s">
        <v>105</v>
      </c>
      <c r="E23" s="75" t="s">
        <v>90</v>
      </c>
      <c r="F23" s="76" t="s">
        <v>18</v>
      </c>
      <c r="G23" s="77" t="s">
        <v>100</v>
      </c>
      <c r="H23" s="77" t="s">
        <v>103</v>
      </c>
      <c r="I23" s="76" t="s">
        <v>55</v>
      </c>
      <c r="J23" s="84">
        <v>19</v>
      </c>
      <c r="K23" s="51"/>
      <c r="L23" s="62">
        <f t="shared" si="0"/>
        <v>0</v>
      </c>
      <c r="M23" s="63" t="s">
        <v>91</v>
      </c>
      <c r="N23" s="71"/>
      <c r="O23" s="71"/>
      <c r="P23" s="71"/>
      <c r="Q23" s="71"/>
      <c r="R23" s="71"/>
      <c r="S23" s="71"/>
      <c r="T23" s="71"/>
      <c r="U23" s="71"/>
      <c r="V23" s="71"/>
      <c r="W23" s="71"/>
      <c r="X23" s="71"/>
      <c r="Y23" s="71"/>
    </row>
    <row r="24" spans="1:25" x14ac:dyDescent="0.25">
      <c r="A24" s="48"/>
      <c r="B24" s="48"/>
      <c r="C24" s="48"/>
      <c r="D24" s="48"/>
      <c r="E24" s="48"/>
      <c r="F24" s="48"/>
      <c r="G24" s="48"/>
      <c r="H24" s="48"/>
      <c r="I24" s="48"/>
      <c r="J24" s="48"/>
      <c r="K24" s="48"/>
      <c r="L24" s="48"/>
      <c r="M24" s="48"/>
      <c r="N24" s="48"/>
      <c r="O24" s="48"/>
      <c r="P24" s="48"/>
      <c r="Q24" s="48"/>
      <c r="R24" s="48"/>
      <c r="S24" s="48"/>
      <c r="T24" s="48"/>
      <c r="U24" s="48"/>
      <c r="V24" s="48"/>
      <c r="W24" s="48"/>
      <c r="X24" s="48"/>
      <c r="Y24" s="48"/>
    </row>
    <row r="25" spans="1:25" x14ac:dyDescent="0.25">
      <c r="A25" s="48"/>
      <c r="B25" s="48"/>
      <c r="C25" s="48"/>
      <c r="D25" s="48"/>
      <c r="E25" s="48"/>
      <c r="F25" s="48"/>
      <c r="G25" s="48"/>
      <c r="H25" s="48"/>
      <c r="I25" s="48"/>
      <c r="J25" s="48"/>
      <c r="K25" s="48"/>
      <c r="L25" s="48"/>
      <c r="M25" s="48"/>
      <c r="N25" s="48"/>
      <c r="O25" s="48"/>
      <c r="P25" s="48"/>
      <c r="Q25" s="48"/>
      <c r="R25" s="48"/>
      <c r="S25" s="48"/>
      <c r="T25" s="48"/>
      <c r="U25" s="48"/>
      <c r="V25" s="48"/>
      <c r="W25" s="48"/>
      <c r="X25" s="48"/>
      <c r="Y25" s="48"/>
    </row>
    <row r="26" spans="1:25" x14ac:dyDescent="0.25">
      <c r="A26" s="48"/>
      <c r="B26" s="48"/>
      <c r="C26" s="48"/>
      <c r="D26" s="48"/>
      <c r="E26" s="48"/>
      <c r="F26" s="48"/>
      <c r="G26" s="48"/>
      <c r="H26" s="48"/>
      <c r="I26" s="48"/>
      <c r="J26" s="48"/>
      <c r="K26" s="48"/>
      <c r="L26" s="48"/>
      <c r="M26" s="48"/>
      <c r="N26" s="48"/>
      <c r="O26" s="48"/>
      <c r="P26" s="48"/>
      <c r="Q26" s="48"/>
      <c r="R26" s="48"/>
      <c r="S26" s="48"/>
      <c r="T26" s="48"/>
      <c r="U26" s="48"/>
      <c r="V26" s="48"/>
      <c r="W26" s="48"/>
      <c r="X26" s="48"/>
      <c r="Y26" s="48"/>
    </row>
    <row r="27" spans="1:25" x14ac:dyDescent="0.25">
      <c r="A27" s="48"/>
      <c r="B27" s="48"/>
      <c r="C27" s="48"/>
      <c r="D27" s="48"/>
      <c r="E27" s="48"/>
      <c r="F27" s="48"/>
      <c r="G27" s="48"/>
      <c r="H27" s="48"/>
      <c r="I27" s="48"/>
      <c r="J27" s="48"/>
      <c r="K27" s="48"/>
      <c r="L27" s="48"/>
      <c r="M27" s="48"/>
      <c r="N27" s="48"/>
      <c r="O27" s="48"/>
      <c r="P27" s="48"/>
      <c r="Q27" s="48"/>
      <c r="R27" s="48"/>
      <c r="S27" s="48"/>
      <c r="T27" s="48"/>
      <c r="U27" s="48"/>
      <c r="V27" s="48"/>
      <c r="W27" s="48"/>
      <c r="X27" s="48"/>
      <c r="Y27" s="48"/>
    </row>
    <row r="28" spans="1:25" x14ac:dyDescent="0.25">
      <c r="A28" s="48"/>
      <c r="B28" s="48"/>
      <c r="C28" s="48"/>
      <c r="D28" s="48"/>
      <c r="E28" s="48"/>
      <c r="F28" s="48"/>
      <c r="G28" s="48"/>
      <c r="H28" s="48"/>
      <c r="I28" s="48"/>
      <c r="J28" s="48"/>
      <c r="K28" s="48"/>
      <c r="L28" s="48"/>
      <c r="M28" s="48"/>
      <c r="N28" s="48"/>
      <c r="O28" s="48"/>
      <c r="P28" s="48"/>
      <c r="Q28" s="48"/>
      <c r="R28" s="48"/>
      <c r="S28" s="48"/>
      <c r="T28" s="48"/>
      <c r="U28" s="48"/>
      <c r="V28" s="48"/>
      <c r="W28" s="48"/>
      <c r="X28" s="48"/>
      <c r="Y28" s="48"/>
    </row>
    <row r="29" spans="1:25" x14ac:dyDescent="0.25">
      <c r="A29" s="48"/>
      <c r="B29" s="48"/>
      <c r="C29" s="48"/>
      <c r="D29" s="48"/>
      <c r="E29" s="48"/>
      <c r="F29" s="48"/>
      <c r="G29" s="48"/>
      <c r="H29" s="48"/>
      <c r="I29" s="48"/>
      <c r="J29" s="48"/>
      <c r="K29" s="48"/>
      <c r="L29" s="48"/>
      <c r="M29" s="48"/>
      <c r="N29" s="48"/>
      <c r="O29" s="48"/>
      <c r="P29" s="48"/>
      <c r="Q29" s="48"/>
      <c r="R29" s="48"/>
      <c r="S29" s="48"/>
      <c r="T29" s="48"/>
      <c r="U29" s="48"/>
      <c r="V29" s="48"/>
      <c r="W29" s="48"/>
      <c r="X29" s="48"/>
      <c r="Y29" s="48"/>
    </row>
    <row r="30" spans="1:25" x14ac:dyDescent="0.25">
      <c r="A30" s="48"/>
      <c r="B30" s="48"/>
      <c r="C30" s="48"/>
      <c r="D30" s="48"/>
      <c r="E30" s="48"/>
      <c r="F30" s="48"/>
      <c r="G30" s="48"/>
      <c r="H30" s="48"/>
      <c r="I30" s="48"/>
      <c r="J30" s="48"/>
      <c r="K30" s="48"/>
      <c r="L30" s="48"/>
      <c r="M30" s="48"/>
      <c r="N30" s="48"/>
      <c r="O30" s="48"/>
      <c r="P30" s="48"/>
      <c r="Q30" s="48"/>
      <c r="R30" s="48"/>
      <c r="S30" s="48"/>
      <c r="T30" s="48"/>
      <c r="U30" s="48"/>
      <c r="V30" s="48"/>
      <c r="W30" s="48"/>
      <c r="X30" s="48"/>
      <c r="Y30" s="48"/>
    </row>
    <row r="31" spans="1:25" x14ac:dyDescent="0.25">
      <c r="A31" s="48"/>
      <c r="B31" s="48"/>
      <c r="C31" s="48"/>
      <c r="D31" s="48"/>
      <c r="E31" s="48"/>
      <c r="F31" s="48"/>
      <c r="G31" s="48"/>
      <c r="H31" s="48"/>
      <c r="I31" s="48"/>
      <c r="J31" s="48"/>
      <c r="K31" s="48"/>
      <c r="L31" s="48"/>
      <c r="M31" s="48"/>
      <c r="N31" s="48"/>
      <c r="O31" s="48"/>
      <c r="P31" s="48"/>
      <c r="Q31" s="48"/>
      <c r="R31" s="48"/>
      <c r="S31" s="48"/>
      <c r="T31" s="48"/>
      <c r="U31" s="48"/>
      <c r="V31" s="48"/>
      <c r="W31" s="48"/>
      <c r="X31" s="48"/>
      <c r="Y31" s="48"/>
    </row>
    <row r="32" spans="1:25" x14ac:dyDescent="0.25">
      <c r="A32" s="48"/>
      <c r="B32" s="48"/>
      <c r="C32" s="48"/>
      <c r="D32" s="48"/>
      <c r="E32" s="48"/>
      <c r="F32" s="48"/>
      <c r="G32" s="48"/>
      <c r="H32" s="48"/>
      <c r="I32" s="48"/>
      <c r="J32" s="48"/>
      <c r="K32" s="48"/>
      <c r="L32" s="48"/>
      <c r="M32" s="48"/>
      <c r="N32" s="48"/>
      <c r="O32" s="48"/>
      <c r="P32" s="48"/>
      <c r="Q32" s="48"/>
      <c r="R32" s="48"/>
      <c r="S32" s="48"/>
      <c r="T32" s="48"/>
      <c r="U32" s="48"/>
      <c r="V32" s="48"/>
      <c r="W32" s="48"/>
      <c r="X32" s="48"/>
      <c r="Y32" s="48"/>
    </row>
  </sheetData>
  <mergeCells count="24">
    <mergeCell ref="A15:A16"/>
    <mergeCell ref="B15:B16"/>
    <mergeCell ref="A17:A18"/>
    <mergeCell ref="B17:B18"/>
    <mergeCell ref="A20:A23"/>
    <mergeCell ref="B20:B23"/>
    <mergeCell ref="A2:M2"/>
    <mergeCell ref="A4:A13"/>
    <mergeCell ref="B4:B13"/>
    <mergeCell ref="Q1:Q2"/>
    <mergeCell ref="R1:R2"/>
    <mergeCell ref="A1:C1"/>
    <mergeCell ref="D1:F1"/>
    <mergeCell ref="H1:M1"/>
    <mergeCell ref="N1:N2"/>
    <mergeCell ref="O1:O2"/>
    <mergeCell ref="P1:P2"/>
    <mergeCell ref="W1:W2"/>
    <mergeCell ref="X1:X2"/>
    <mergeCell ref="Y1:Y2"/>
    <mergeCell ref="S1:S2"/>
    <mergeCell ref="T1:T2"/>
    <mergeCell ref="U1:U2"/>
    <mergeCell ref="V1:V2"/>
  </mergeCells>
  <conditionalFormatting sqref="N4:N23">
    <cfRule type="cellIs" dxfId="0" priority="1" operator="greaterThan">
      <formula>0</formula>
    </cfRule>
  </conditionalFormatting>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2"/>
  <sheetViews>
    <sheetView topLeftCell="C1" zoomScale="80" zoomScaleNormal="80" workbookViewId="0">
      <selection activeCell="N18" sqref="N18"/>
    </sheetView>
  </sheetViews>
  <sheetFormatPr defaultRowHeight="15" x14ac:dyDescent="0.25"/>
  <cols>
    <col min="2" max="2" width="40.28515625" customWidth="1"/>
    <col min="3" max="3" width="11.140625" customWidth="1"/>
    <col min="4" max="4" width="92.5703125" customWidth="1"/>
    <col min="10" max="10" width="17" bestFit="1" customWidth="1"/>
    <col min="14" max="14" width="11.5703125" style="156" customWidth="1"/>
  </cols>
  <sheetData>
    <row r="1" spans="1:25" ht="15" customHeight="1" x14ac:dyDescent="0.25">
      <c r="A1" s="112" t="s">
        <v>81</v>
      </c>
      <c r="B1" s="112"/>
      <c r="C1" s="112"/>
      <c r="D1" s="118" t="s">
        <v>27</v>
      </c>
      <c r="E1" s="118"/>
      <c r="F1" s="118"/>
      <c r="G1" s="66"/>
      <c r="H1" s="118" t="s">
        <v>82</v>
      </c>
      <c r="I1" s="118"/>
      <c r="J1" s="118"/>
      <c r="K1" s="118"/>
      <c r="L1" s="118"/>
      <c r="M1" s="118"/>
      <c r="N1" s="153" t="s">
        <v>134</v>
      </c>
      <c r="O1" s="111" t="s">
        <v>83</v>
      </c>
      <c r="P1" s="111" t="s">
        <v>83</v>
      </c>
      <c r="Q1" s="111" t="s">
        <v>83</v>
      </c>
      <c r="R1" s="111" t="s">
        <v>83</v>
      </c>
      <c r="S1" s="111" t="s">
        <v>83</v>
      </c>
      <c r="T1" s="111" t="s">
        <v>83</v>
      </c>
      <c r="U1" s="111" t="s">
        <v>83</v>
      </c>
      <c r="V1" s="111" t="s">
        <v>83</v>
      </c>
      <c r="W1" s="111" t="s">
        <v>83</v>
      </c>
      <c r="X1" s="111" t="s">
        <v>83</v>
      </c>
      <c r="Y1" s="111" t="s">
        <v>83</v>
      </c>
    </row>
    <row r="2" spans="1:25" ht="15" customHeight="1" x14ac:dyDescent="0.25">
      <c r="A2" s="112" t="s">
        <v>84</v>
      </c>
      <c r="B2" s="112"/>
      <c r="C2" s="112"/>
      <c r="D2" s="112"/>
      <c r="E2" s="112"/>
      <c r="F2" s="112"/>
      <c r="G2" s="112"/>
      <c r="H2" s="112"/>
      <c r="I2" s="112"/>
      <c r="J2" s="112"/>
      <c r="K2" s="112"/>
      <c r="L2" s="112"/>
      <c r="M2" s="112"/>
      <c r="N2" s="154"/>
      <c r="O2" s="111"/>
      <c r="P2" s="111"/>
      <c r="Q2" s="111"/>
      <c r="R2" s="111"/>
      <c r="S2" s="111"/>
      <c r="T2" s="111"/>
      <c r="U2" s="111"/>
      <c r="V2" s="111"/>
      <c r="W2" s="111"/>
      <c r="X2" s="111"/>
      <c r="Y2" s="111"/>
    </row>
    <row r="3" spans="1:25" ht="45" x14ac:dyDescent="0.25">
      <c r="A3" s="57" t="s">
        <v>29</v>
      </c>
      <c r="B3" s="57" t="s">
        <v>30</v>
      </c>
      <c r="C3" s="58" t="s">
        <v>31</v>
      </c>
      <c r="D3" s="58" t="s">
        <v>32</v>
      </c>
      <c r="E3" s="58" t="s">
        <v>33</v>
      </c>
      <c r="F3" s="58" t="s">
        <v>34</v>
      </c>
      <c r="G3" s="58" t="s">
        <v>35</v>
      </c>
      <c r="H3" s="58" t="s">
        <v>85</v>
      </c>
      <c r="I3" s="58" t="s">
        <v>37</v>
      </c>
      <c r="J3" s="64" t="s">
        <v>38</v>
      </c>
      <c r="K3" s="59" t="s">
        <v>39</v>
      </c>
      <c r="L3" s="60" t="s">
        <v>86</v>
      </c>
      <c r="M3" s="57" t="s">
        <v>87</v>
      </c>
      <c r="N3" s="61" t="s">
        <v>135</v>
      </c>
      <c r="O3" s="61" t="s">
        <v>88</v>
      </c>
      <c r="P3" s="61" t="s">
        <v>88</v>
      </c>
      <c r="Q3" s="61" t="s">
        <v>88</v>
      </c>
      <c r="R3" s="61" t="s">
        <v>88</v>
      </c>
      <c r="S3" s="61" t="s">
        <v>88</v>
      </c>
      <c r="T3" s="61" t="s">
        <v>88</v>
      </c>
      <c r="U3" s="61" t="s">
        <v>88</v>
      </c>
      <c r="V3" s="61" t="s">
        <v>88</v>
      </c>
      <c r="W3" s="61" t="s">
        <v>88</v>
      </c>
      <c r="X3" s="61" t="s">
        <v>88</v>
      </c>
      <c r="Y3" s="61" t="s">
        <v>88</v>
      </c>
    </row>
    <row r="4" spans="1:25" ht="39" x14ac:dyDescent="0.25">
      <c r="A4" s="113">
        <v>1</v>
      </c>
      <c r="B4" s="115" t="s">
        <v>89</v>
      </c>
      <c r="C4" s="52">
        <v>1</v>
      </c>
      <c r="D4" s="53" t="s">
        <v>44</v>
      </c>
      <c r="E4" s="91" t="s">
        <v>90</v>
      </c>
      <c r="F4" s="56" t="s">
        <v>18</v>
      </c>
      <c r="G4" s="67" t="s">
        <v>45</v>
      </c>
      <c r="H4" s="67" t="s">
        <v>46</v>
      </c>
      <c r="I4" s="56" t="s">
        <v>47</v>
      </c>
      <c r="J4" s="82">
        <v>20.99</v>
      </c>
      <c r="K4" s="50"/>
      <c r="L4" s="62">
        <f>K4-SUM(N4:Y4)</f>
        <v>0</v>
      </c>
      <c r="M4" s="63" t="s">
        <v>91</v>
      </c>
      <c r="N4" s="49"/>
      <c r="O4" s="49"/>
      <c r="P4" s="49"/>
      <c r="Q4" s="49"/>
      <c r="R4" s="49"/>
      <c r="S4" s="49"/>
      <c r="T4" s="49"/>
      <c r="U4" s="49"/>
      <c r="V4" s="49"/>
      <c r="W4" s="49"/>
      <c r="X4" s="49"/>
      <c r="Y4" s="49"/>
    </row>
    <row r="5" spans="1:25" ht="26.25" x14ac:dyDescent="0.25">
      <c r="A5" s="114"/>
      <c r="B5" s="116"/>
      <c r="C5" s="52">
        <v>2</v>
      </c>
      <c r="D5" s="54" t="s">
        <v>48</v>
      </c>
      <c r="E5" s="91" t="s">
        <v>90</v>
      </c>
      <c r="F5" s="56" t="s">
        <v>18</v>
      </c>
      <c r="G5" s="67" t="s">
        <v>45</v>
      </c>
      <c r="H5" s="67" t="s">
        <v>49</v>
      </c>
      <c r="I5" s="56" t="s">
        <v>47</v>
      </c>
      <c r="J5" s="82">
        <v>43.16</v>
      </c>
      <c r="K5" s="50"/>
      <c r="L5" s="62">
        <f t="shared" ref="L5:L23" si="0">K5-SUM(N5:Y5)</f>
        <v>0</v>
      </c>
      <c r="M5" s="63" t="s">
        <v>91</v>
      </c>
      <c r="N5" s="49"/>
      <c r="O5" s="49"/>
      <c r="P5" s="49"/>
      <c r="Q5" s="49"/>
      <c r="R5" s="49"/>
      <c r="S5" s="49"/>
      <c r="T5" s="49"/>
      <c r="U5" s="49"/>
      <c r="V5" s="49"/>
      <c r="W5" s="49"/>
      <c r="X5" s="49"/>
      <c r="Y5" s="49"/>
    </row>
    <row r="6" spans="1:25" ht="26.25" x14ac:dyDescent="0.25">
      <c r="A6" s="114"/>
      <c r="B6" s="116"/>
      <c r="C6" s="52">
        <v>3</v>
      </c>
      <c r="D6" s="54" t="s">
        <v>50</v>
      </c>
      <c r="E6" s="91" t="s">
        <v>90</v>
      </c>
      <c r="F6" s="56" t="s">
        <v>18</v>
      </c>
      <c r="G6" s="67" t="s">
        <v>45</v>
      </c>
      <c r="H6" s="67" t="s">
        <v>51</v>
      </c>
      <c r="I6" s="56" t="s">
        <v>47</v>
      </c>
      <c r="J6" s="82">
        <v>40.47</v>
      </c>
      <c r="K6" s="51"/>
      <c r="L6" s="62">
        <f t="shared" si="0"/>
        <v>0</v>
      </c>
      <c r="M6" s="63" t="s">
        <v>91</v>
      </c>
      <c r="N6" s="49"/>
      <c r="O6" s="49"/>
      <c r="P6" s="49"/>
      <c r="Q6" s="49"/>
      <c r="R6" s="49"/>
      <c r="S6" s="49"/>
      <c r="T6" s="49"/>
      <c r="U6" s="49"/>
      <c r="V6" s="49"/>
      <c r="W6" s="49"/>
      <c r="X6" s="49"/>
      <c r="Y6" s="49"/>
    </row>
    <row r="7" spans="1:25" ht="25.5" x14ac:dyDescent="0.25">
      <c r="A7" s="114"/>
      <c r="B7" s="116"/>
      <c r="C7" s="52">
        <v>4</v>
      </c>
      <c r="D7" s="90" t="s">
        <v>52</v>
      </c>
      <c r="E7" s="91" t="s">
        <v>90</v>
      </c>
      <c r="F7" s="56" t="s">
        <v>53</v>
      </c>
      <c r="G7" s="67" t="s">
        <v>45</v>
      </c>
      <c r="H7" s="67" t="s">
        <v>54</v>
      </c>
      <c r="I7" s="56" t="s">
        <v>55</v>
      </c>
      <c r="J7" s="82">
        <v>34.159999999999997</v>
      </c>
      <c r="K7" s="51"/>
      <c r="L7" s="62">
        <f t="shared" si="0"/>
        <v>0</v>
      </c>
      <c r="M7" s="63" t="s">
        <v>91</v>
      </c>
      <c r="N7" s="49"/>
      <c r="O7" s="49"/>
      <c r="P7" s="49"/>
      <c r="Q7" s="49"/>
      <c r="R7" s="49"/>
      <c r="S7" s="49"/>
      <c r="T7" s="49"/>
      <c r="U7" s="49"/>
      <c r="V7" s="49"/>
      <c r="W7" s="49"/>
      <c r="X7" s="49"/>
      <c r="Y7" s="49"/>
    </row>
    <row r="8" spans="1:25" ht="26.25" x14ac:dyDescent="0.25">
      <c r="A8" s="114"/>
      <c r="B8" s="116"/>
      <c r="C8" s="52">
        <v>5</v>
      </c>
      <c r="D8" s="54" t="s">
        <v>56</v>
      </c>
      <c r="E8" s="91" t="s">
        <v>90</v>
      </c>
      <c r="F8" s="56" t="s">
        <v>18</v>
      </c>
      <c r="G8" s="67" t="s">
        <v>45</v>
      </c>
      <c r="H8" s="67" t="s">
        <v>57</v>
      </c>
      <c r="I8" s="56" t="s">
        <v>47</v>
      </c>
      <c r="J8" s="82">
        <v>54</v>
      </c>
      <c r="K8" s="51"/>
      <c r="L8" s="62">
        <f t="shared" si="0"/>
        <v>0</v>
      </c>
      <c r="M8" s="63" t="s">
        <v>91</v>
      </c>
      <c r="N8" s="49"/>
      <c r="O8" s="49"/>
      <c r="P8" s="49"/>
      <c r="Q8" s="49"/>
      <c r="R8" s="49"/>
      <c r="S8" s="49"/>
      <c r="T8" s="49"/>
      <c r="U8" s="49"/>
      <c r="V8" s="49"/>
      <c r="W8" s="49"/>
      <c r="X8" s="49"/>
      <c r="Y8" s="49"/>
    </row>
    <row r="9" spans="1:25" ht="26.25" x14ac:dyDescent="0.25">
      <c r="A9" s="114"/>
      <c r="B9" s="116"/>
      <c r="C9" s="52">
        <v>6</v>
      </c>
      <c r="D9" s="55" t="s">
        <v>58</v>
      </c>
      <c r="E9" s="91" t="s">
        <v>90</v>
      </c>
      <c r="F9" s="56" t="s">
        <v>18</v>
      </c>
      <c r="G9" s="67" t="s">
        <v>45</v>
      </c>
      <c r="H9" s="67" t="s">
        <v>57</v>
      </c>
      <c r="I9" s="56" t="s">
        <v>47</v>
      </c>
      <c r="J9" s="82">
        <v>74.45</v>
      </c>
      <c r="K9" s="51"/>
      <c r="L9" s="62">
        <f t="shared" si="0"/>
        <v>0</v>
      </c>
      <c r="M9" s="63" t="s">
        <v>91</v>
      </c>
      <c r="N9" s="49"/>
      <c r="O9" s="49"/>
      <c r="P9" s="49"/>
      <c r="Q9" s="49"/>
      <c r="R9" s="49"/>
      <c r="S9" s="49"/>
      <c r="T9" s="49"/>
      <c r="U9" s="49"/>
      <c r="V9" s="49"/>
      <c r="W9" s="49"/>
      <c r="X9" s="49"/>
      <c r="Y9" s="49"/>
    </row>
    <row r="10" spans="1:25" ht="39" x14ac:dyDescent="0.25">
      <c r="A10" s="114"/>
      <c r="B10" s="116"/>
      <c r="C10" s="52">
        <v>7</v>
      </c>
      <c r="D10" s="55" t="s">
        <v>59</v>
      </c>
      <c r="E10" s="91" t="s">
        <v>90</v>
      </c>
      <c r="F10" s="56" t="s">
        <v>18</v>
      </c>
      <c r="G10" s="67" t="s">
        <v>45</v>
      </c>
      <c r="H10" s="67" t="s">
        <v>60</v>
      </c>
      <c r="I10" s="56" t="s">
        <v>47</v>
      </c>
      <c r="J10" s="82">
        <v>36.270000000000003</v>
      </c>
      <c r="K10" s="51"/>
      <c r="L10" s="62">
        <f t="shared" si="0"/>
        <v>0</v>
      </c>
      <c r="M10" s="63" t="s">
        <v>91</v>
      </c>
      <c r="N10" s="49"/>
      <c r="O10" s="49"/>
      <c r="P10" s="49"/>
      <c r="Q10" s="49"/>
      <c r="R10" s="49"/>
      <c r="S10" s="49"/>
      <c r="T10" s="49"/>
      <c r="U10" s="49"/>
      <c r="V10" s="49"/>
      <c r="W10" s="49"/>
      <c r="X10" s="49"/>
      <c r="Y10" s="49"/>
    </row>
    <row r="11" spans="1:25" ht="39" x14ac:dyDescent="0.25">
      <c r="A11" s="114"/>
      <c r="B11" s="116"/>
      <c r="C11" s="52">
        <v>8</v>
      </c>
      <c r="D11" s="55" t="s">
        <v>61</v>
      </c>
      <c r="E11" s="91" t="s">
        <v>90</v>
      </c>
      <c r="F11" s="56" t="s">
        <v>18</v>
      </c>
      <c r="G11" s="67" t="s">
        <v>45</v>
      </c>
      <c r="H11" s="67" t="s">
        <v>62</v>
      </c>
      <c r="I11" s="56" t="s">
        <v>47</v>
      </c>
      <c r="J11" s="82">
        <v>18.68</v>
      </c>
      <c r="K11" s="51"/>
      <c r="L11" s="62">
        <f t="shared" si="0"/>
        <v>0</v>
      </c>
      <c r="M11" s="63" t="s">
        <v>91</v>
      </c>
      <c r="N11" s="49"/>
      <c r="O11" s="49"/>
      <c r="P11" s="49"/>
      <c r="Q11" s="49"/>
      <c r="R11" s="49"/>
      <c r="S11" s="49"/>
      <c r="T11" s="49"/>
      <c r="U11" s="49"/>
      <c r="V11" s="49"/>
      <c r="W11" s="49"/>
      <c r="X11" s="49"/>
      <c r="Y11" s="49"/>
    </row>
    <row r="12" spans="1:25" ht="26.25" x14ac:dyDescent="0.25">
      <c r="A12" s="114"/>
      <c r="B12" s="116"/>
      <c r="C12" s="52">
        <v>9</v>
      </c>
      <c r="D12" s="55" t="s">
        <v>63</v>
      </c>
      <c r="E12" s="91" t="s">
        <v>90</v>
      </c>
      <c r="F12" s="56" t="s">
        <v>18</v>
      </c>
      <c r="G12" s="67" t="s">
        <v>45</v>
      </c>
      <c r="H12" s="67" t="s">
        <v>64</v>
      </c>
      <c r="I12" s="56" t="s">
        <v>47</v>
      </c>
      <c r="J12" s="82">
        <v>71.459999999999994</v>
      </c>
      <c r="K12" s="51"/>
      <c r="L12" s="62">
        <f t="shared" si="0"/>
        <v>0</v>
      </c>
      <c r="M12" s="63" t="s">
        <v>91</v>
      </c>
      <c r="N12" s="49"/>
      <c r="O12" s="49"/>
      <c r="P12" s="49"/>
      <c r="Q12" s="49"/>
      <c r="R12" s="49"/>
      <c r="S12" s="49"/>
      <c r="T12" s="49"/>
      <c r="U12" s="49"/>
      <c r="V12" s="49"/>
      <c r="W12" s="49"/>
      <c r="X12" s="49"/>
      <c r="Y12" s="49"/>
    </row>
    <row r="13" spans="1:25" ht="26.25" x14ac:dyDescent="0.25">
      <c r="A13" s="114"/>
      <c r="B13" s="117"/>
      <c r="C13" s="68">
        <v>10</v>
      </c>
      <c r="D13" s="55" t="s">
        <v>65</v>
      </c>
      <c r="E13" s="91" t="s">
        <v>90</v>
      </c>
      <c r="F13" s="69" t="s">
        <v>18</v>
      </c>
      <c r="G13" s="70" t="s">
        <v>45</v>
      </c>
      <c r="H13" s="70" t="s">
        <v>57</v>
      </c>
      <c r="I13" s="69" t="s">
        <v>47</v>
      </c>
      <c r="J13" s="82">
        <v>164</v>
      </c>
      <c r="K13" s="51"/>
      <c r="L13" s="62">
        <f t="shared" si="0"/>
        <v>0</v>
      </c>
      <c r="M13" s="63" t="s">
        <v>91</v>
      </c>
      <c r="N13" s="49"/>
      <c r="O13" s="49"/>
      <c r="P13" s="49"/>
      <c r="Q13" s="49"/>
      <c r="R13" s="49"/>
      <c r="S13" s="49"/>
      <c r="T13" s="49"/>
      <c r="U13" s="49"/>
      <c r="V13" s="49"/>
      <c r="W13" s="49"/>
      <c r="X13" s="49"/>
      <c r="Y13" s="49"/>
    </row>
    <row r="14" spans="1:25" ht="39" x14ac:dyDescent="0.25">
      <c r="A14" s="88">
        <v>2</v>
      </c>
      <c r="B14" s="89" t="s">
        <v>89</v>
      </c>
      <c r="C14" s="73">
        <v>11</v>
      </c>
      <c r="D14" s="45" t="s">
        <v>92</v>
      </c>
      <c r="E14" s="75" t="s">
        <v>90</v>
      </c>
      <c r="F14" s="76" t="s">
        <v>18</v>
      </c>
      <c r="G14" s="77" t="s">
        <v>66</v>
      </c>
      <c r="H14" s="77" t="s">
        <v>67</v>
      </c>
      <c r="I14" s="76" t="s">
        <v>55</v>
      </c>
      <c r="J14" s="83">
        <v>17.96</v>
      </c>
      <c r="K14" s="51"/>
      <c r="L14" s="62">
        <f t="shared" si="0"/>
        <v>0</v>
      </c>
      <c r="M14" s="63" t="s">
        <v>91</v>
      </c>
      <c r="N14" s="49"/>
      <c r="O14" s="49"/>
      <c r="P14" s="49"/>
      <c r="Q14" s="49"/>
      <c r="R14" s="49"/>
      <c r="S14" s="49"/>
      <c r="T14" s="49"/>
      <c r="U14" s="49"/>
      <c r="V14" s="49"/>
      <c r="W14" s="49"/>
      <c r="X14" s="49"/>
      <c r="Y14" s="49"/>
    </row>
    <row r="15" spans="1:25" ht="89.25" x14ac:dyDescent="0.25">
      <c r="A15" s="119">
        <v>3</v>
      </c>
      <c r="B15" s="120" t="s">
        <v>89</v>
      </c>
      <c r="C15" s="52">
        <v>12</v>
      </c>
      <c r="D15" s="92" t="s">
        <v>93</v>
      </c>
      <c r="E15" s="91" t="s">
        <v>90</v>
      </c>
      <c r="F15" s="56" t="s">
        <v>18</v>
      </c>
      <c r="G15" s="67" t="s">
        <v>66</v>
      </c>
      <c r="H15" s="67" t="s">
        <v>68</v>
      </c>
      <c r="I15" s="56" t="s">
        <v>55</v>
      </c>
      <c r="J15" s="82">
        <v>40.68</v>
      </c>
      <c r="K15" s="51"/>
      <c r="L15" s="62">
        <f t="shared" si="0"/>
        <v>0</v>
      </c>
      <c r="M15" s="63" t="s">
        <v>91</v>
      </c>
      <c r="N15" s="49"/>
      <c r="O15" s="49"/>
      <c r="P15" s="49"/>
      <c r="Q15" s="49"/>
      <c r="R15" s="49"/>
      <c r="S15" s="49"/>
      <c r="T15" s="49"/>
      <c r="U15" s="49"/>
      <c r="V15" s="49"/>
      <c r="W15" s="49"/>
      <c r="X15" s="49"/>
      <c r="Y15" s="49"/>
    </row>
    <row r="16" spans="1:25" ht="51.75" x14ac:dyDescent="0.25">
      <c r="A16" s="119"/>
      <c r="B16" s="120"/>
      <c r="C16" s="52">
        <v>13</v>
      </c>
      <c r="D16" s="90" t="s">
        <v>94</v>
      </c>
      <c r="E16" s="91" t="s">
        <v>90</v>
      </c>
      <c r="F16" s="56" t="s">
        <v>18</v>
      </c>
      <c r="G16" s="67" t="s">
        <v>66</v>
      </c>
      <c r="H16" s="67" t="s">
        <v>69</v>
      </c>
      <c r="I16" s="56" t="s">
        <v>55</v>
      </c>
      <c r="J16" s="82">
        <v>19</v>
      </c>
      <c r="K16" s="51"/>
      <c r="L16" s="62">
        <f t="shared" si="0"/>
        <v>0</v>
      </c>
      <c r="M16" s="63" t="s">
        <v>91</v>
      </c>
      <c r="N16" s="49"/>
      <c r="O16" s="49"/>
      <c r="P16" s="49"/>
      <c r="Q16" s="49"/>
      <c r="R16" s="49"/>
      <c r="S16" s="49"/>
      <c r="T16" s="49"/>
      <c r="U16" s="49"/>
      <c r="V16" s="49"/>
      <c r="W16" s="49"/>
      <c r="X16" s="49"/>
      <c r="Y16" s="49"/>
    </row>
    <row r="17" spans="1:25" ht="26.25" x14ac:dyDescent="0.25">
      <c r="A17" s="121">
        <v>4</v>
      </c>
      <c r="B17" s="123" t="s">
        <v>95</v>
      </c>
      <c r="C17" s="73">
        <v>14</v>
      </c>
      <c r="D17" s="74" t="s">
        <v>70</v>
      </c>
      <c r="E17" s="79" t="s">
        <v>96</v>
      </c>
      <c r="F17" s="76" t="s">
        <v>18</v>
      </c>
      <c r="G17" s="77" t="s">
        <v>71</v>
      </c>
      <c r="H17" s="77" t="s">
        <v>72</v>
      </c>
      <c r="I17" s="76" t="s">
        <v>73</v>
      </c>
      <c r="J17" s="83">
        <v>113.9</v>
      </c>
      <c r="K17" s="51">
        <f>1</f>
        <v>1</v>
      </c>
      <c r="L17" s="62">
        <f t="shared" si="0"/>
        <v>0</v>
      </c>
      <c r="M17" s="63" t="s">
        <v>91</v>
      </c>
      <c r="N17" s="102">
        <v>1</v>
      </c>
      <c r="O17" s="49"/>
      <c r="P17" s="49"/>
      <c r="Q17" s="49"/>
      <c r="R17" s="49"/>
      <c r="S17" s="49"/>
      <c r="T17" s="49"/>
      <c r="U17" s="49"/>
      <c r="V17" s="49"/>
      <c r="W17" s="49"/>
      <c r="X17" s="49"/>
      <c r="Y17" s="49"/>
    </row>
    <row r="18" spans="1:25" ht="25.5" x14ac:dyDescent="0.25">
      <c r="A18" s="122"/>
      <c r="B18" s="124"/>
      <c r="C18" s="73">
        <v>15</v>
      </c>
      <c r="D18" s="74" t="s">
        <v>74</v>
      </c>
      <c r="E18" s="75" t="s">
        <v>96</v>
      </c>
      <c r="F18" s="76" t="s">
        <v>18</v>
      </c>
      <c r="G18" s="77" t="s">
        <v>71</v>
      </c>
      <c r="H18" s="77" t="s">
        <v>72</v>
      </c>
      <c r="I18" s="76" t="s">
        <v>73</v>
      </c>
      <c r="J18" s="84">
        <v>113.9</v>
      </c>
      <c r="K18" s="51"/>
      <c r="L18" s="62">
        <f t="shared" si="0"/>
        <v>0</v>
      </c>
      <c r="M18" s="63" t="s">
        <v>91</v>
      </c>
      <c r="N18" s="71"/>
      <c r="O18" s="71"/>
      <c r="P18" s="71"/>
      <c r="Q18" s="71"/>
      <c r="R18" s="71"/>
      <c r="S18" s="71"/>
      <c r="T18" s="71"/>
      <c r="U18" s="71"/>
      <c r="V18" s="71"/>
      <c r="W18" s="71"/>
      <c r="X18" s="71"/>
      <c r="Y18" s="71"/>
    </row>
    <row r="19" spans="1:25" ht="77.25" x14ac:dyDescent="0.25">
      <c r="A19" s="86">
        <v>6</v>
      </c>
      <c r="B19" s="87" t="s">
        <v>97</v>
      </c>
      <c r="C19" s="68">
        <v>18</v>
      </c>
      <c r="D19" s="90" t="s">
        <v>75</v>
      </c>
      <c r="E19" s="69" t="s">
        <v>98</v>
      </c>
      <c r="F19" s="69" t="s">
        <v>53</v>
      </c>
      <c r="G19" s="70" t="s">
        <v>66</v>
      </c>
      <c r="H19" s="67" t="s">
        <v>76</v>
      </c>
      <c r="I19" s="56" t="s">
        <v>55</v>
      </c>
      <c r="J19" s="85">
        <v>81.06</v>
      </c>
      <c r="K19" s="51"/>
      <c r="L19" s="62">
        <f t="shared" si="0"/>
        <v>0</v>
      </c>
      <c r="M19" s="63" t="s">
        <v>91</v>
      </c>
      <c r="N19" s="71"/>
      <c r="O19" s="71"/>
      <c r="P19" s="71"/>
      <c r="Q19" s="71"/>
      <c r="R19" s="71"/>
      <c r="S19" s="71"/>
      <c r="T19" s="71"/>
      <c r="U19" s="71"/>
      <c r="V19" s="71"/>
      <c r="W19" s="71"/>
      <c r="X19" s="71"/>
      <c r="Y19" s="71"/>
    </row>
    <row r="20" spans="1:25" ht="63.75" x14ac:dyDescent="0.25">
      <c r="A20" s="125">
        <v>7</v>
      </c>
      <c r="B20" s="126" t="s">
        <v>89</v>
      </c>
      <c r="C20" s="73">
        <v>19</v>
      </c>
      <c r="D20" s="47" t="s">
        <v>99</v>
      </c>
      <c r="E20" s="81" t="s">
        <v>90</v>
      </c>
      <c r="F20" s="76" t="s">
        <v>18</v>
      </c>
      <c r="G20" s="77" t="s">
        <v>100</v>
      </c>
      <c r="H20" s="77" t="s">
        <v>101</v>
      </c>
      <c r="I20" s="76" t="s">
        <v>55</v>
      </c>
      <c r="J20" s="84">
        <v>31.63</v>
      </c>
      <c r="K20" s="51"/>
      <c r="L20" s="62">
        <f t="shared" si="0"/>
        <v>0</v>
      </c>
      <c r="M20" s="63" t="s">
        <v>91</v>
      </c>
      <c r="N20" s="71"/>
      <c r="O20" s="71"/>
      <c r="P20" s="71"/>
      <c r="Q20" s="71"/>
      <c r="R20" s="71"/>
      <c r="S20" s="71"/>
      <c r="T20" s="71"/>
      <c r="U20" s="71"/>
      <c r="V20" s="71"/>
      <c r="W20" s="71"/>
      <c r="X20" s="71"/>
      <c r="Y20" s="71"/>
    </row>
    <row r="21" spans="1:25" ht="51" x14ac:dyDescent="0.25">
      <c r="A21" s="125"/>
      <c r="B21" s="126"/>
      <c r="C21" s="73">
        <v>20</v>
      </c>
      <c r="D21" s="44" t="s">
        <v>102</v>
      </c>
      <c r="E21" s="75" t="s">
        <v>90</v>
      </c>
      <c r="F21" s="76" t="s">
        <v>18</v>
      </c>
      <c r="G21" s="77" t="s">
        <v>100</v>
      </c>
      <c r="H21" s="77" t="s">
        <v>103</v>
      </c>
      <c r="I21" s="76" t="s">
        <v>55</v>
      </c>
      <c r="J21" s="84">
        <v>19</v>
      </c>
      <c r="K21" s="51"/>
      <c r="L21" s="62">
        <f t="shared" si="0"/>
        <v>0</v>
      </c>
      <c r="M21" s="63" t="s">
        <v>91</v>
      </c>
      <c r="N21" s="71"/>
      <c r="O21" s="71"/>
      <c r="P21" s="71"/>
      <c r="Q21" s="71"/>
      <c r="R21" s="71"/>
      <c r="S21" s="71"/>
      <c r="T21" s="71"/>
      <c r="U21" s="71"/>
      <c r="V21" s="71"/>
      <c r="W21" s="71"/>
      <c r="X21" s="71"/>
      <c r="Y21" s="71"/>
    </row>
    <row r="22" spans="1:25" ht="63.75" x14ac:dyDescent="0.25">
      <c r="A22" s="125"/>
      <c r="B22" s="126"/>
      <c r="C22" s="73">
        <v>21</v>
      </c>
      <c r="D22" s="46" t="s">
        <v>104</v>
      </c>
      <c r="E22" s="81" t="s">
        <v>90</v>
      </c>
      <c r="F22" s="76" t="s">
        <v>18</v>
      </c>
      <c r="G22" s="77" t="s">
        <v>100</v>
      </c>
      <c r="H22" s="77" t="s">
        <v>101</v>
      </c>
      <c r="I22" s="76" t="s">
        <v>55</v>
      </c>
      <c r="J22" s="84">
        <v>31.59</v>
      </c>
      <c r="K22" s="51"/>
      <c r="L22" s="62">
        <f t="shared" si="0"/>
        <v>0</v>
      </c>
      <c r="M22" s="63" t="s">
        <v>91</v>
      </c>
      <c r="N22" s="71"/>
      <c r="O22" s="71"/>
      <c r="P22" s="71"/>
      <c r="Q22" s="71"/>
      <c r="R22" s="71"/>
      <c r="S22" s="71"/>
      <c r="T22" s="71"/>
      <c r="U22" s="71"/>
      <c r="V22" s="71"/>
      <c r="W22" s="71"/>
      <c r="X22" s="71"/>
      <c r="Y22" s="71"/>
    </row>
    <row r="23" spans="1:25" ht="63.75" x14ac:dyDescent="0.25">
      <c r="A23" s="125"/>
      <c r="B23" s="126"/>
      <c r="C23" s="73">
        <v>22</v>
      </c>
      <c r="D23" s="44" t="s">
        <v>105</v>
      </c>
      <c r="E23" s="75" t="s">
        <v>90</v>
      </c>
      <c r="F23" s="76" t="s">
        <v>18</v>
      </c>
      <c r="G23" s="77" t="s">
        <v>100</v>
      </c>
      <c r="H23" s="77" t="s">
        <v>103</v>
      </c>
      <c r="I23" s="76" t="s">
        <v>55</v>
      </c>
      <c r="J23" s="84">
        <v>19</v>
      </c>
      <c r="K23" s="51"/>
      <c r="L23" s="62">
        <f t="shared" si="0"/>
        <v>0</v>
      </c>
      <c r="M23" s="63" t="s">
        <v>91</v>
      </c>
      <c r="N23" s="71"/>
      <c r="O23" s="71"/>
      <c r="P23" s="71"/>
      <c r="Q23" s="71"/>
      <c r="R23" s="71"/>
      <c r="S23" s="71"/>
      <c r="T23" s="71"/>
      <c r="U23" s="71"/>
      <c r="V23" s="71"/>
      <c r="W23" s="71"/>
      <c r="X23" s="71"/>
      <c r="Y23" s="71"/>
    </row>
    <row r="24" spans="1:25" x14ac:dyDescent="0.25">
      <c r="A24" s="48"/>
      <c r="B24" s="48"/>
      <c r="C24" s="48"/>
      <c r="D24" s="48"/>
      <c r="E24" s="48"/>
      <c r="F24" s="48"/>
      <c r="G24" s="48"/>
      <c r="H24" s="48"/>
      <c r="I24" s="48"/>
      <c r="J24" s="48"/>
      <c r="K24" s="48"/>
      <c r="L24" s="48"/>
      <c r="M24" s="48"/>
      <c r="N24" s="155"/>
      <c r="O24" s="48"/>
      <c r="P24" s="48"/>
      <c r="Q24" s="48"/>
      <c r="R24" s="48"/>
      <c r="S24" s="48"/>
      <c r="T24" s="48"/>
      <c r="U24" s="48"/>
      <c r="V24" s="48"/>
      <c r="W24" s="48"/>
      <c r="X24" s="48"/>
      <c r="Y24" s="48"/>
    </row>
    <row r="25" spans="1:25" x14ac:dyDescent="0.25">
      <c r="A25" s="48"/>
      <c r="B25" s="48"/>
      <c r="C25" s="48"/>
      <c r="D25" s="48"/>
      <c r="E25" s="48"/>
      <c r="F25" s="48"/>
      <c r="G25" s="48"/>
      <c r="H25" s="48"/>
      <c r="I25" s="48"/>
      <c r="J25" s="48"/>
      <c r="K25" s="48"/>
      <c r="L25" s="48"/>
      <c r="M25" s="48"/>
      <c r="N25" s="155"/>
      <c r="O25" s="48"/>
      <c r="P25" s="48"/>
      <c r="Q25" s="48"/>
      <c r="R25" s="48"/>
      <c r="S25" s="48"/>
      <c r="T25" s="48"/>
      <c r="U25" s="48"/>
      <c r="V25" s="48"/>
      <c r="W25" s="48"/>
      <c r="X25" s="48"/>
      <c r="Y25" s="48"/>
    </row>
    <row r="26" spans="1:25" x14ac:dyDescent="0.25">
      <c r="A26" s="48"/>
      <c r="B26" s="48"/>
      <c r="C26" s="48"/>
      <c r="D26" s="48"/>
      <c r="E26" s="48"/>
      <c r="F26" s="48"/>
      <c r="G26" s="48"/>
      <c r="H26" s="48"/>
      <c r="I26" s="48"/>
      <c r="J26" s="48"/>
      <c r="K26" s="48"/>
      <c r="L26" s="48"/>
      <c r="M26" s="48"/>
      <c r="N26" s="155"/>
      <c r="O26" s="48"/>
      <c r="P26" s="48"/>
      <c r="Q26" s="48"/>
      <c r="R26" s="48"/>
      <c r="S26" s="48"/>
      <c r="T26" s="48"/>
      <c r="U26" s="48"/>
      <c r="V26" s="48"/>
      <c r="W26" s="48"/>
      <c r="X26" s="48"/>
      <c r="Y26" s="48"/>
    </row>
    <row r="27" spans="1:25" x14ac:dyDescent="0.25">
      <c r="A27" s="48"/>
      <c r="B27" s="48"/>
      <c r="C27" s="48"/>
      <c r="D27" s="48"/>
      <c r="E27" s="48"/>
      <c r="F27" s="48"/>
      <c r="G27" s="48"/>
      <c r="H27" s="48"/>
      <c r="I27" s="48"/>
      <c r="J27" s="48"/>
      <c r="K27" s="48"/>
      <c r="L27" s="48"/>
      <c r="M27" s="48"/>
      <c r="N27" s="155"/>
      <c r="O27" s="48"/>
      <c r="P27" s="48"/>
      <c r="Q27" s="48"/>
      <c r="R27" s="48"/>
      <c r="S27" s="48"/>
      <c r="T27" s="48"/>
      <c r="U27" s="48"/>
      <c r="V27" s="48"/>
      <c r="W27" s="48"/>
      <c r="X27" s="48"/>
      <c r="Y27" s="48"/>
    </row>
    <row r="28" spans="1:25" x14ac:dyDescent="0.25">
      <c r="A28" s="48"/>
      <c r="B28" s="48"/>
      <c r="C28" s="48"/>
      <c r="D28" s="48"/>
      <c r="E28" s="48"/>
      <c r="F28" s="48"/>
      <c r="G28" s="48"/>
      <c r="H28" s="48"/>
      <c r="I28" s="48"/>
      <c r="J28" s="48"/>
      <c r="K28" s="48"/>
      <c r="L28" s="48"/>
      <c r="M28" s="48"/>
      <c r="N28" s="155"/>
      <c r="O28" s="48"/>
      <c r="P28" s="48"/>
      <c r="Q28" s="48"/>
      <c r="R28" s="48"/>
      <c r="S28" s="48"/>
      <c r="T28" s="48"/>
      <c r="U28" s="48"/>
      <c r="V28" s="48"/>
      <c r="W28" s="48"/>
      <c r="X28" s="48"/>
      <c r="Y28" s="48"/>
    </row>
    <row r="29" spans="1:25" x14ac:dyDescent="0.25">
      <c r="A29" s="48"/>
      <c r="B29" s="48"/>
      <c r="C29" s="48"/>
      <c r="D29" s="48"/>
      <c r="E29" s="48"/>
      <c r="F29" s="48"/>
      <c r="G29" s="48"/>
      <c r="H29" s="48"/>
      <c r="I29" s="48"/>
      <c r="J29" s="48"/>
      <c r="K29" s="48"/>
      <c r="L29" s="48"/>
      <c r="M29" s="48"/>
      <c r="N29" s="155"/>
      <c r="O29" s="48"/>
      <c r="P29" s="48"/>
      <c r="Q29" s="48"/>
      <c r="R29" s="48"/>
      <c r="S29" s="48"/>
      <c r="T29" s="48"/>
      <c r="U29" s="48"/>
      <c r="V29" s="48"/>
      <c r="W29" s="48"/>
      <c r="X29" s="48"/>
      <c r="Y29" s="48"/>
    </row>
    <row r="30" spans="1:25" x14ac:dyDescent="0.25">
      <c r="A30" s="48"/>
      <c r="B30" s="48"/>
      <c r="C30" s="48"/>
      <c r="D30" s="48"/>
      <c r="E30" s="48"/>
      <c r="F30" s="48"/>
      <c r="G30" s="48"/>
      <c r="H30" s="48"/>
      <c r="I30" s="48"/>
      <c r="J30" s="48"/>
      <c r="K30" s="48"/>
      <c r="L30" s="48"/>
      <c r="M30" s="48"/>
      <c r="N30" s="155"/>
      <c r="O30" s="48"/>
      <c r="P30" s="48"/>
      <c r="Q30" s="48"/>
      <c r="R30" s="48"/>
      <c r="S30" s="48"/>
      <c r="T30" s="48"/>
      <c r="U30" s="48"/>
      <c r="V30" s="48"/>
      <c r="W30" s="48"/>
      <c r="X30" s="48"/>
      <c r="Y30" s="48"/>
    </row>
    <row r="31" spans="1:25" x14ac:dyDescent="0.25">
      <c r="A31" s="48"/>
      <c r="B31" s="48"/>
      <c r="C31" s="48"/>
      <c r="D31" s="48"/>
      <c r="E31" s="48"/>
      <c r="F31" s="48"/>
      <c r="G31" s="48"/>
      <c r="H31" s="48"/>
      <c r="I31" s="48"/>
      <c r="J31" s="48"/>
      <c r="K31" s="48"/>
      <c r="L31" s="48"/>
      <c r="M31" s="48"/>
      <c r="N31" s="155"/>
      <c r="O31" s="48"/>
      <c r="P31" s="48"/>
      <c r="Q31" s="48"/>
      <c r="R31" s="48"/>
      <c r="S31" s="48"/>
      <c r="T31" s="48"/>
      <c r="U31" s="48"/>
      <c r="V31" s="48"/>
      <c r="W31" s="48"/>
      <c r="X31" s="48"/>
      <c r="Y31" s="48"/>
    </row>
    <row r="32" spans="1:25" x14ac:dyDescent="0.25">
      <c r="A32" s="48"/>
      <c r="B32" s="48"/>
      <c r="C32" s="48"/>
      <c r="D32" s="48"/>
      <c r="E32" s="48"/>
      <c r="F32" s="48"/>
      <c r="G32" s="48"/>
      <c r="H32" s="48"/>
      <c r="I32" s="48"/>
      <c r="J32" s="48"/>
      <c r="K32" s="48"/>
      <c r="L32" s="48"/>
      <c r="M32" s="48"/>
      <c r="N32" s="155"/>
      <c r="O32" s="48"/>
      <c r="P32" s="48"/>
      <c r="Q32" s="48"/>
      <c r="R32" s="48"/>
      <c r="S32" s="48"/>
      <c r="T32" s="48"/>
      <c r="U32" s="48"/>
      <c r="V32" s="48"/>
      <c r="W32" s="48"/>
      <c r="X32" s="48"/>
      <c r="Y32" s="48"/>
    </row>
  </sheetData>
  <mergeCells count="24">
    <mergeCell ref="A15:A16"/>
    <mergeCell ref="B15:B16"/>
    <mergeCell ref="A17:A18"/>
    <mergeCell ref="B17:B18"/>
    <mergeCell ref="A20:A23"/>
    <mergeCell ref="B20:B23"/>
    <mergeCell ref="A2:M2"/>
    <mergeCell ref="A4:A13"/>
    <mergeCell ref="B4:B13"/>
    <mergeCell ref="Q1:Q2"/>
    <mergeCell ref="R1:R2"/>
    <mergeCell ref="A1:C1"/>
    <mergeCell ref="D1:F1"/>
    <mergeCell ref="H1:M1"/>
    <mergeCell ref="N1:N2"/>
    <mergeCell ref="O1:O2"/>
    <mergeCell ref="P1:P2"/>
    <mergeCell ref="W1:W2"/>
    <mergeCell ref="X1:X2"/>
    <mergeCell ref="Y1:Y2"/>
    <mergeCell ref="S1:S2"/>
    <mergeCell ref="T1:T2"/>
    <mergeCell ref="U1:U2"/>
    <mergeCell ref="V1:V2"/>
  </mergeCells>
  <pageMargins left="0.511811024" right="0.511811024" top="0.78740157499999996" bottom="0.78740157499999996" header="0.31496062000000002" footer="0.31496062000000002"/>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zoomScale="50" zoomScaleNormal="50" workbookViewId="0">
      <selection activeCell="N1" sqref="N1:N1048576"/>
    </sheetView>
  </sheetViews>
  <sheetFormatPr defaultRowHeight="15" x14ac:dyDescent="0.25"/>
  <cols>
    <col min="2" max="2" width="40.28515625" customWidth="1"/>
    <col min="3" max="3" width="11.140625" customWidth="1"/>
    <col min="4" max="4" width="92.5703125" customWidth="1"/>
    <col min="10" max="10" width="17" bestFit="1" customWidth="1"/>
    <col min="14" max="14" width="10.85546875" customWidth="1"/>
  </cols>
  <sheetData>
    <row r="1" spans="1:25" ht="15" customHeight="1" x14ac:dyDescent="0.25">
      <c r="A1" s="112" t="s">
        <v>81</v>
      </c>
      <c r="B1" s="112"/>
      <c r="C1" s="112"/>
      <c r="D1" s="118" t="s">
        <v>27</v>
      </c>
      <c r="E1" s="118"/>
      <c r="F1" s="118"/>
      <c r="G1" s="66"/>
      <c r="H1" s="118" t="s">
        <v>82</v>
      </c>
      <c r="I1" s="118"/>
      <c r="J1" s="118"/>
      <c r="K1" s="118"/>
      <c r="L1" s="118"/>
      <c r="M1" s="118"/>
      <c r="N1" s="111" t="s">
        <v>136</v>
      </c>
      <c r="O1" s="111" t="s">
        <v>83</v>
      </c>
      <c r="P1" s="111" t="s">
        <v>83</v>
      </c>
      <c r="Q1" s="111" t="s">
        <v>83</v>
      </c>
      <c r="R1" s="111" t="s">
        <v>83</v>
      </c>
      <c r="S1" s="111" t="s">
        <v>83</v>
      </c>
      <c r="T1" s="111" t="s">
        <v>83</v>
      </c>
      <c r="U1" s="111" t="s">
        <v>83</v>
      </c>
      <c r="V1" s="111" t="s">
        <v>83</v>
      </c>
      <c r="W1" s="111" t="s">
        <v>83</v>
      </c>
      <c r="X1" s="111" t="s">
        <v>83</v>
      </c>
      <c r="Y1" s="111" t="s">
        <v>83</v>
      </c>
    </row>
    <row r="2" spans="1:25" x14ac:dyDescent="0.25">
      <c r="A2" s="112" t="s">
        <v>84</v>
      </c>
      <c r="B2" s="112"/>
      <c r="C2" s="112"/>
      <c r="D2" s="112"/>
      <c r="E2" s="112"/>
      <c r="F2" s="112"/>
      <c r="G2" s="112"/>
      <c r="H2" s="112"/>
      <c r="I2" s="112"/>
      <c r="J2" s="112"/>
      <c r="K2" s="112"/>
      <c r="L2" s="112"/>
      <c r="M2" s="112"/>
      <c r="N2" s="111"/>
      <c r="O2" s="111"/>
      <c r="P2" s="111"/>
      <c r="Q2" s="111"/>
      <c r="R2" s="111"/>
      <c r="S2" s="111"/>
      <c r="T2" s="111"/>
      <c r="U2" s="111"/>
      <c r="V2" s="111"/>
      <c r="W2" s="111"/>
      <c r="X2" s="111"/>
      <c r="Y2" s="111"/>
    </row>
    <row r="3" spans="1:25" ht="45" x14ac:dyDescent="0.25">
      <c r="A3" s="57" t="s">
        <v>29</v>
      </c>
      <c r="B3" s="57" t="s">
        <v>30</v>
      </c>
      <c r="C3" s="58" t="s">
        <v>31</v>
      </c>
      <c r="D3" s="58" t="s">
        <v>32</v>
      </c>
      <c r="E3" s="58" t="s">
        <v>33</v>
      </c>
      <c r="F3" s="58" t="s">
        <v>34</v>
      </c>
      <c r="G3" s="58" t="s">
        <v>35</v>
      </c>
      <c r="H3" s="58" t="s">
        <v>85</v>
      </c>
      <c r="I3" s="58" t="s">
        <v>37</v>
      </c>
      <c r="J3" s="64" t="s">
        <v>38</v>
      </c>
      <c r="K3" s="59" t="s">
        <v>39</v>
      </c>
      <c r="L3" s="60" t="s">
        <v>86</v>
      </c>
      <c r="M3" s="57" t="s">
        <v>87</v>
      </c>
      <c r="N3" s="61" t="s">
        <v>137</v>
      </c>
      <c r="O3" s="61" t="s">
        <v>88</v>
      </c>
      <c r="P3" s="61" t="s">
        <v>88</v>
      </c>
      <c r="Q3" s="61" t="s">
        <v>88</v>
      </c>
      <c r="R3" s="61" t="s">
        <v>88</v>
      </c>
      <c r="S3" s="61" t="s">
        <v>88</v>
      </c>
      <c r="T3" s="61" t="s">
        <v>88</v>
      </c>
      <c r="U3" s="61" t="s">
        <v>88</v>
      </c>
      <c r="V3" s="61" t="s">
        <v>88</v>
      </c>
      <c r="W3" s="61" t="s">
        <v>88</v>
      </c>
      <c r="X3" s="61" t="s">
        <v>88</v>
      </c>
      <c r="Y3" s="61" t="s">
        <v>88</v>
      </c>
    </row>
    <row r="4" spans="1:25" ht="39" x14ac:dyDescent="0.25">
      <c r="A4" s="113">
        <v>1</v>
      </c>
      <c r="B4" s="115" t="s">
        <v>89</v>
      </c>
      <c r="C4" s="52">
        <v>1</v>
      </c>
      <c r="D4" s="53" t="s">
        <v>44</v>
      </c>
      <c r="E4" s="91" t="s">
        <v>90</v>
      </c>
      <c r="F4" s="56" t="s">
        <v>18</v>
      </c>
      <c r="G4" s="67" t="s">
        <v>45</v>
      </c>
      <c r="H4" s="67" t="s">
        <v>46</v>
      </c>
      <c r="I4" s="56" t="s">
        <v>47</v>
      </c>
      <c r="J4" s="82">
        <v>20.99</v>
      </c>
      <c r="K4" s="50"/>
      <c r="L4" s="62">
        <f>K4-SUM(N4:Y4)</f>
        <v>0</v>
      </c>
      <c r="M4" s="63" t="s">
        <v>91</v>
      </c>
      <c r="N4" s="49"/>
      <c r="O4" s="49"/>
      <c r="P4" s="49"/>
      <c r="Q4" s="49"/>
      <c r="R4" s="49"/>
      <c r="S4" s="49"/>
      <c r="T4" s="49"/>
      <c r="U4" s="49"/>
      <c r="V4" s="49"/>
      <c r="W4" s="49"/>
      <c r="X4" s="49"/>
      <c r="Y4" s="49"/>
    </row>
    <row r="5" spans="1:25" ht="26.25" x14ac:dyDescent="0.25">
      <c r="A5" s="114"/>
      <c r="B5" s="116"/>
      <c r="C5" s="52">
        <v>2</v>
      </c>
      <c r="D5" s="54" t="s">
        <v>48</v>
      </c>
      <c r="E5" s="91" t="s">
        <v>90</v>
      </c>
      <c r="F5" s="56" t="s">
        <v>18</v>
      </c>
      <c r="G5" s="67" t="s">
        <v>45</v>
      </c>
      <c r="H5" s="67" t="s">
        <v>49</v>
      </c>
      <c r="I5" s="56" t="s">
        <v>47</v>
      </c>
      <c r="J5" s="82">
        <v>43.16</v>
      </c>
      <c r="K5" s="50"/>
      <c r="L5" s="62">
        <f t="shared" ref="L5:L23" si="0">K5-SUM(N5:Y5)</f>
        <v>0</v>
      </c>
      <c r="M5" s="63" t="s">
        <v>91</v>
      </c>
      <c r="N5" s="49"/>
      <c r="O5" s="49"/>
      <c r="P5" s="49"/>
      <c r="Q5" s="49"/>
      <c r="R5" s="49"/>
      <c r="S5" s="49"/>
      <c r="T5" s="49"/>
      <c r="U5" s="49"/>
      <c r="V5" s="49"/>
      <c r="W5" s="49"/>
      <c r="X5" s="49"/>
      <c r="Y5" s="49"/>
    </row>
    <row r="6" spans="1:25" ht="26.25" x14ac:dyDescent="0.25">
      <c r="A6" s="114"/>
      <c r="B6" s="116"/>
      <c r="C6" s="52">
        <v>3</v>
      </c>
      <c r="D6" s="54" t="s">
        <v>50</v>
      </c>
      <c r="E6" s="91" t="s">
        <v>90</v>
      </c>
      <c r="F6" s="56" t="s">
        <v>18</v>
      </c>
      <c r="G6" s="67" t="s">
        <v>45</v>
      </c>
      <c r="H6" s="67" t="s">
        <v>51</v>
      </c>
      <c r="I6" s="56" t="s">
        <v>47</v>
      </c>
      <c r="J6" s="82">
        <v>40.47</v>
      </c>
      <c r="K6" s="51"/>
      <c r="L6" s="62">
        <f t="shared" si="0"/>
        <v>0</v>
      </c>
      <c r="M6" s="63" t="s">
        <v>91</v>
      </c>
      <c r="N6" s="49"/>
      <c r="O6" s="49"/>
      <c r="P6" s="49"/>
      <c r="Q6" s="49"/>
      <c r="R6" s="49"/>
      <c r="S6" s="49"/>
      <c r="T6" s="49"/>
      <c r="U6" s="49"/>
      <c r="V6" s="49"/>
      <c r="W6" s="49"/>
      <c r="X6" s="49"/>
      <c r="Y6" s="49"/>
    </row>
    <row r="7" spans="1:25" ht="25.5" x14ac:dyDescent="0.25">
      <c r="A7" s="114"/>
      <c r="B7" s="116"/>
      <c r="C7" s="52">
        <v>4</v>
      </c>
      <c r="D7" s="90" t="s">
        <v>52</v>
      </c>
      <c r="E7" s="91" t="s">
        <v>90</v>
      </c>
      <c r="F7" s="56" t="s">
        <v>53</v>
      </c>
      <c r="G7" s="67" t="s">
        <v>45</v>
      </c>
      <c r="H7" s="67" t="s">
        <v>54</v>
      </c>
      <c r="I7" s="56" t="s">
        <v>55</v>
      </c>
      <c r="J7" s="82">
        <v>34.159999999999997</v>
      </c>
      <c r="K7" s="51"/>
      <c r="L7" s="62">
        <f t="shared" si="0"/>
        <v>0</v>
      </c>
      <c r="M7" s="63" t="s">
        <v>91</v>
      </c>
      <c r="N7" s="49"/>
      <c r="O7" s="49"/>
      <c r="P7" s="49"/>
      <c r="Q7" s="49"/>
      <c r="R7" s="49"/>
      <c r="S7" s="49"/>
      <c r="T7" s="49"/>
      <c r="U7" s="49"/>
      <c r="V7" s="49"/>
      <c r="W7" s="49"/>
      <c r="X7" s="49"/>
      <c r="Y7" s="49"/>
    </row>
    <row r="8" spans="1:25" ht="26.25" x14ac:dyDescent="0.25">
      <c r="A8" s="114"/>
      <c r="B8" s="116"/>
      <c r="C8" s="52">
        <v>5</v>
      </c>
      <c r="D8" s="54" t="s">
        <v>56</v>
      </c>
      <c r="E8" s="91" t="s">
        <v>90</v>
      </c>
      <c r="F8" s="56" t="s">
        <v>18</v>
      </c>
      <c r="G8" s="67" t="s">
        <v>45</v>
      </c>
      <c r="H8" s="67" t="s">
        <v>57</v>
      </c>
      <c r="I8" s="56" t="s">
        <v>47</v>
      </c>
      <c r="J8" s="82">
        <v>54</v>
      </c>
      <c r="K8" s="51">
        <v>9</v>
      </c>
      <c r="L8" s="62">
        <f t="shared" si="0"/>
        <v>9</v>
      </c>
      <c r="M8" s="63" t="s">
        <v>91</v>
      </c>
      <c r="N8" s="49"/>
      <c r="O8" s="49"/>
      <c r="P8" s="49"/>
      <c r="Q8" s="49"/>
      <c r="R8" s="49"/>
      <c r="S8" s="49"/>
      <c r="T8" s="49"/>
      <c r="U8" s="49"/>
      <c r="V8" s="49"/>
      <c r="W8" s="49"/>
      <c r="X8" s="49"/>
      <c r="Y8" s="49"/>
    </row>
    <row r="9" spans="1:25" ht="26.25" x14ac:dyDescent="0.25">
      <c r="A9" s="114"/>
      <c r="B9" s="116"/>
      <c r="C9" s="52">
        <v>6</v>
      </c>
      <c r="D9" s="55" t="s">
        <v>58</v>
      </c>
      <c r="E9" s="91" t="s">
        <v>90</v>
      </c>
      <c r="F9" s="56" t="s">
        <v>18</v>
      </c>
      <c r="G9" s="67" t="s">
        <v>45</v>
      </c>
      <c r="H9" s="67" t="s">
        <v>57</v>
      </c>
      <c r="I9" s="56" t="s">
        <v>47</v>
      </c>
      <c r="J9" s="82">
        <v>74.45</v>
      </c>
      <c r="K9" s="51">
        <v>9</v>
      </c>
      <c r="L9" s="62">
        <f t="shared" si="0"/>
        <v>9</v>
      </c>
      <c r="M9" s="63" t="s">
        <v>91</v>
      </c>
      <c r="N9" s="49"/>
      <c r="O9" s="49"/>
      <c r="P9" s="49"/>
      <c r="Q9" s="49"/>
      <c r="R9" s="49"/>
      <c r="S9" s="49"/>
      <c r="T9" s="49"/>
      <c r="U9" s="49"/>
      <c r="V9" s="49"/>
      <c r="W9" s="49"/>
      <c r="X9" s="49"/>
      <c r="Y9" s="49"/>
    </row>
    <row r="10" spans="1:25" ht="39" x14ac:dyDescent="0.25">
      <c r="A10" s="114"/>
      <c r="B10" s="116"/>
      <c r="C10" s="52">
        <v>7</v>
      </c>
      <c r="D10" s="55" t="s">
        <v>59</v>
      </c>
      <c r="E10" s="91" t="s">
        <v>90</v>
      </c>
      <c r="F10" s="56" t="s">
        <v>18</v>
      </c>
      <c r="G10" s="67" t="s">
        <v>45</v>
      </c>
      <c r="H10" s="67" t="s">
        <v>60</v>
      </c>
      <c r="I10" s="56" t="s">
        <v>47</v>
      </c>
      <c r="J10" s="82">
        <v>36.270000000000003</v>
      </c>
      <c r="K10" s="51"/>
      <c r="L10" s="62">
        <f t="shared" si="0"/>
        <v>0</v>
      </c>
      <c r="M10" s="63" t="s">
        <v>91</v>
      </c>
      <c r="N10" s="49"/>
      <c r="O10" s="49"/>
      <c r="P10" s="49"/>
      <c r="Q10" s="49"/>
      <c r="R10" s="49"/>
      <c r="S10" s="49"/>
      <c r="T10" s="49"/>
      <c r="U10" s="49"/>
      <c r="V10" s="49"/>
      <c r="W10" s="49"/>
      <c r="X10" s="49"/>
      <c r="Y10" s="49"/>
    </row>
    <row r="11" spans="1:25" ht="39" x14ac:dyDescent="0.25">
      <c r="A11" s="114"/>
      <c r="B11" s="116"/>
      <c r="C11" s="52">
        <v>8</v>
      </c>
      <c r="D11" s="55" t="s">
        <v>61</v>
      </c>
      <c r="E11" s="91" t="s">
        <v>90</v>
      </c>
      <c r="F11" s="56" t="s">
        <v>18</v>
      </c>
      <c r="G11" s="67" t="s">
        <v>45</v>
      </c>
      <c r="H11" s="67" t="s">
        <v>62</v>
      </c>
      <c r="I11" s="56" t="s">
        <v>47</v>
      </c>
      <c r="J11" s="82">
        <v>18.68</v>
      </c>
      <c r="K11" s="51"/>
      <c r="L11" s="62">
        <f t="shared" si="0"/>
        <v>0</v>
      </c>
      <c r="M11" s="63" t="s">
        <v>91</v>
      </c>
      <c r="N11" s="49"/>
      <c r="O11" s="49"/>
      <c r="P11" s="49"/>
      <c r="Q11" s="49"/>
      <c r="R11" s="49"/>
      <c r="S11" s="49"/>
      <c r="T11" s="49"/>
      <c r="U11" s="49"/>
      <c r="V11" s="49"/>
      <c r="W11" s="49"/>
      <c r="X11" s="49"/>
      <c r="Y11" s="49"/>
    </row>
    <row r="12" spans="1:25" ht="26.25" x14ac:dyDescent="0.25">
      <c r="A12" s="114"/>
      <c r="B12" s="116"/>
      <c r="C12" s="52">
        <v>9</v>
      </c>
      <c r="D12" s="55" t="s">
        <v>63</v>
      </c>
      <c r="E12" s="91" t="s">
        <v>90</v>
      </c>
      <c r="F12" s="56" t="s">
        <v>18</v>
      </c>
      <c r="G12" s="67" t="s">
        <v>45</v>
      </c>
      <c r="H12" s="67" t="s">
        <v>64</v>
      </c>
      <c r="I12" s="56" t="s">
        <v>47</v>
      </c>
      <c r="J12" s="82">
        <v>71.459999999999994</v>
      </c>
      <c r="K12" s="51">
        <v>7</v>
      </c>
      <c r="L12" s="62">
        <f t="shared" si="0"/>
        <v>7</v>
      </c>
      <c r="M12" s="63" t="s">
        <v>91</v>
      </c>
      <c r="N12" s="49"/>
      <c r="O12" s="49"/>
      <c r="P12" s="49"/>
      <c r="Q12" s="49"/>
      <c r="R12" s="49"/>
      <c r="S12" s="49"/>
      <c r="T12" s="49"/>
      <c r="U12" s="49"/>
      <c r="V12" s="49"/>
      <c r="W12" s="49"/>
      <c r="X12" s="49"/>
      <c r="Y12" s="49"/>
    </row>
    <row r="13" spans="1:25" ht="26.25" x14ac:dyDescent="0.25">
      <c r="A13" s="114"/>
      <c r="B13" s="117"/>
      <c r="C13" s="68">
        <v>10</v>
      </c>
      <c r="D13" s="55" t="s">
        <v>65</v>
      </c>
      <c r="E13" s="91" t="s">
        <v>90</v>
      </c>
      <c r="F13" s="69" t="s">
        <v>18</v>
      </c>
      <c r="G13" s="70" t="s">
        <v>45</v>
      </c>
      <c r="H13" s="70" t="s">
        <v>57</v>
      </c>
      <c r="I13" s="69" t="s">
        <v>47</v>
      </c>
      <c r="J13" s="82">
        <v>164</v>
      </c>
      <c r="K13" s="51"/>
      <c r="L13" s="62">
        <f t="shared" si="0"/>
        <v>0</v>
      </c>
      <c r="M13" s="63" t="s">
        <v>91</v>
      </c>
      <c r="N13" s="49"/>
      <c r="O13" s="49"/>
      <c r="P13" s="49"/>
      <c r="Q13" s="49"/>
      <c r="R13" s="49"/>
      <c r="S13" s="49"/>
      <c r="T13" s="49"/>
      <c r="U13" s="49"/>
      <c r="V13" s="49"/>
      <c r="W13" s="49"/>
      <c r="X13" s="49"/>
      <c r="Y13" s="49"/>
    </row>
    <row r="14" spans="1:25" ht="39" x14ac:dyDescent="0.25">
      <c r="A14" s="88">
        <v>2</v>
      </c>
      <c r="B14" s="89" t="s">
        <v>89</v>
      </c>
      <c r="C14" s="73">
        <v>11</v>
      </c>
      <c r="D14" s="45" t="s">
        <v>92</v>
      </c>
      <c r="E14" s="75" t="s">
        <v>90</v>
      </c>
      <c r="F14" s="76" t="s">
        <v>18</v>
      </c>
      <c r="G14" s="77" t="s">
        <v>66</v>
      </c>
      <c r="H14" s="77" t="s">
        <v>67</v>
      </c>
      <c r="I14" s="76" t="s">
        <v>55</v>
      </c>
      <c r="J14" s="83">
        <v>17.96</v>
      </c>
      <c r="K14" s="51">
        <v>200</v>
      </c>
      <c r="L14" s="62">
        <f t="shared" si="0"/>
        <v>140</v>
      </c>
      <c r="M14" s="63" t="s">
        <v>91</v>
      </c>
      <c r="N14" s="102">
        <v>60</v>
      </c>
      <c r="O14" s="49"/>
      <c r="P14" s="49"/>
      <c r="Q14" s="49"/>
      <c r="R14" s="49"/>
      <c r="S14" s="49"/>
      <c r="T14" s="49"/>
      <c r="U14" s="49"/>
      <c r="V14" s="49"/>
      <c r="W14" s="49"/>
      <c r="X14" s="49"/>
      <c r="Y14" s="49"/>
    </row>
    <row r="15" spans="1:25" ht="89.25" x14ac:dyDescent="0.25">
      <c r="A15" s="119">
        <v>3</v>
      </c>
      <c r="B15" s="120" t="s">
        <v>89</v>
      </c>
      <c r="C15" s="52">
        <v>12</v>
      </c>
      <c r="D15" s="92" t="s">
        <v>93</v>
      </c>
      <c r="E15" s="91" t="s">
        <v>90</v>
      </c>
      <c r="F15" s="56" t="s">
        <v>18</v>
      </c>
      <c r="G15" s="67" t="s">
        <v>66</v>
      </c>
      <c r="H15" s="67" t="s">
        <v>68</v>
      </c>
      <c r="I15" s="56" t="s">
        <v>55</v>
      </c>
      <c r="J15" s="82">
        <v>40.68</v>
      </c>
      <c r="K15" s="51"/>
      <c r="L15" s="62">
        <f t="shared" si="0"/>
        <v>0</v>
      </c>
      <c r="M15" s="63" t="s">
        <v>91</v>
      </c>
      <c r="N15" s="49"/>
      <c r="O15" s="49"/>
      <c r="P15" s="49"/>
      <c r="Q15" s="49"/>
      <c r="R15" s="49"/>
      <c r="S15" s="49"/>
      <c r="T15" s="49"/>
      <c r="U15" s="49"/>
      <c r="V15" s="49"/>
      <c r="W15" s="49"/>
      <c r="X15" s="49"/>
      <c r="Y15" s="49"/>
    </row>
    <row r="16" spans="1:25" ht="51.75" x14ac:dyDescent="0.25">
      <c r="A16" s="119"/>
      <c r="B16" s="120"/>
      <c r="C16" s="52">
        <v>13</v>
      </c>
      <c r="D16" s="90" t="s">
        <v>94</v>
      </c>
      <c r="E16" s="91" t="s">
        <v>90</v>
      </c>
      <c r="F16" s="56" t="s">
        <v>18</v>
      </c>
      <c r="G16" s="67" t="s">
        <v>66</v>
      </c>
      <c r="H16" s="67" t="s">
        <v>69</v>
      </c>
      <c r="I16" s="56" t="s">
        <v>55</v>
      </c>
      <c r="J16" s="82">
        <v>19</v>
      </c>
      <c r="K16" s="51"/>
      <c r="L16" s="62">
        <f t="shared" si="0"/>
        <v>0</v>
      </c>
      <c r="M16" s="63" t="s">
        <v>91</v>
      </c>
      <c r="N16" s="49"/>
      <c r="O16" s="49"/>
      <c r="P16" s="49"/>
      <c r="Q16" s="49"/>
      <c r="R16" s="49"/>
      <c r="S16" s="49"/>
      <c r="T16" s="49"/>
      <c r="U16" s="49"/>
      <c r="V16" s="49"/>
      <c r="W16" s="49"/>
      <c r="X16" s="49"/>
      <c r="Y16" s="49"/>
    </row>
    <row r="17" spans="1:25" ht="26.25" x14ac:dyDescent="0.25">
      <c r="A17" s="121">
        <v>4</v>
      </c>
      <c r="B17" s="123" t="s">
        <v>95</v>
      </c>
      <c r="C17" s="73">
        <v>14</v>
      </c>
      <c r="D17" s="74" t="s">
        <v>70</v>
      </c>
      <c r="E17" s="79" t="s">
        <v>96</v>
      </c>
      <c r="F17" s="76" t="s">
        <v>18</v>
      </c>
      <c r="G17" s="77" t="s">
        <v>71</v>
      </c>
      <c r="H17" s="77" t="s">
        <v>72</v>
      </c>
      <c r="I17" s="76" t="s">
        <v>73</v>
      </c>
      <c r="J17" s="83">
        <v>113.9</v>
      </c>
      <c r="K17" s="51">
        <v>3</v>
      </c>
      <c r="L17" s="62">
        <f t="shared" si="0"/>
        <v>3</v>
      </c>
      <c r="M17" s="63" t="s">
        <v>91</v>
      </c>
      <c r="N17" s="49"/>
      <c r="O17" s="49"/>
      <c r="P17" s="49"/>
      <c r="Q17" s="49"/>
      <c r="R17" s="49"/>
      <c r="S17" s="49"/>
      <c r="T17" s="49"/>
      <c r="U17" s="49"/>
      <c r="V17" s="49"/>
      <c r="W17" s="49"/>
      <c r="X17" s="49"/>
      <c r="Y17" s="49"/>
    </row>
    <row r="18" spans="1:25" ht="25.5" x14ac:dyDescent="0.25">
      <c r="A18" s="122"/>
      <c r="B18" s="124"/>
      <c r="C18" s="73">
        <v>15</v>
      </c>
      <c r="D18" s="74" t="s">
        <v>74</v>
      </c>
      <c r="E18" s="75" t="s">
        <v>96</v>
      </c>
      <c r="F18" s="76" t="s">
        <v>18</v>
      </c>
      <c r="G18" s="77" t="s">
        <v>71</v>
      </c>
      <c r="H18" s="77" t="s">
        <v>72</v>
      </c>
      <c r="I18" s="76" t="s">
        <v>73</v>
      </c>
      <c r="J18" s="84">
        <v>113.9</v>
      </c>
      <c r="K18" s="51">
        <v>6</v>
      </c>
      <c r="L18" s="62">
        <f t="shared" si="0"/>
        <v>6</v>
      </c>
      <c r="M18" s="63" t="s">
        <v>91</v>
      </c>
      <c r="N18" s="71"/>
      <c r="O18" s="71"/>
      <c r="P18" s="71"/>
      <c r="Q18" s="71"/>
      <c r="R18" s="71"/>
      <c r="S18" s="71"/>
      <c r="T18" s="71"/>
      <c r="U18" s="71"/>
      <c r="V18" s="71"/>
      <c r="W18" s="71"/>
      <c r="X18" s="71"/>
      <c r="Y18" s="71"/>
    </row>
    <row r="19" spans="1:25" ht="77.25" x14ac:dyDescent="0.25">
      <c r="A19" s="86">
        <v>6</v>
      </c>
      <c r="B19" s="87" t="s">
        <v>97</v>
      </c>
      <c r="C19" s="68">
        <v>18</v>
      </c>
      <c r="D19" s="90" t="s">
        <v>75</v>
      </c>
      <c r="E19" s="69" t="s">
        <v>98</v>
      </c>
      <c r="F19" s="69" t="s">
        <v>53</v>
      </c>
      <c r="G19" s="70" t="s">
        <v>66</v>
      </c>
      <c r="H19" s="67" t="s">
        <v>76</v>
      </c>
      <c r="I19" s="56" t="s">
        <v>55</v>
      </c>
      <c r="J19" s="85">
        <v>81.06</v>
      </c>
      <c r="K19" s="51">
        <v>2</v>
      </c>
      <c r="L19" s="62">
        <f t="shared" si="0"/>
        <v>2</v>
      </c>
      <c r="M19" s="63" t="s">
        <v>91</v>
      </c>
      <c r="N19" s="71"/>
      <c r="O19" s="71"/>
      <c r="P19" s="71"/>
      <c r="Q19" s="71"/>
      <c r="R19" s="71"/>
      <c r="S19" s="71"/>
      <c r="T19" s="71"/>
      <c r="U19" s="71"/>
      <c r="V19" s="71"/>
      <c r="W19" s="71"/>
      <c r="X19" s="71"/>
      <c r="Y19" s="71"/>
    </row>
    <row r="20" spans="1:25" ht="63.75" customHeight="1" x14ac:dyDescent="0.25">
      <c r="A20" s="125">
        <v>7</v>
      </c>
      <c r="B20" s="126" t="s">
        <v>89</v>
      </c>
      <c r="C20" s="73">
        <v>19</v>
      </c>
      <c r="D20" s="47" t="s">
        <v>99</v>
      </c>
      <c r="E20" s="81" t="s">
        <v>90</v>
      </c>
      <c r="F20" s="76" t="s">
        <v>18</v>
      </c>
      <c r="G20" s="77" t="s">
        <v>100</v>
      </c>
      <c r="H20" s="77" t="s">
        <v>101</v>
      </c>
      <c r="I20" s="76" t="s">
        <v>55</v>
      </c>
      <c r="J20" s="84">
        <v>31.63</v>
      </c>
      <c r="K20" s="51">
        <v>20</v>
      </c>
      <c r="L20" s="62">
        <f t="shared" si="0"/>
        <v>20</v>
      </c>
      <c r="M20" s="63" t="s">
        <v>91</v>
      </c>
      <c r="N20" s="71"/>
      <c r="O20" s="71"/>
      <c r="P20" s="71"/>
      <c r="Q20" s="71"/>
      <c r="R20" s="71"/>
      <c r="S20" s="71"/>
      <c r="T20" s="71"/>
      <c r="U20" s="71"/>
      <c r="V20" s="71"/>
      <c r="W20" s="71"/>
      <c r="X20" s="71"/>
      <c r="Y20" s="71"/>
    </row>
    <row r="21" spans="1:25" ht="51" x14ac:dyDescent="0.25">
      <c r="A21" s="125"/>
      <c r="B21" s="126"/>
      <c r="C21" s="73">
        <v>20</v>
      </c>
      <c r="D21" s="44" t="s">
        <v>102</v>
      </c>
      <c r="E21" s="75" t="s">
        <v>90</v>
      </c>
      <c r="F21" s="76" t="s">
        <v>18</v>
      </c>
      <c r="G21" s="77" t="s">
        <v>100</v>
      </c>
      <c r="H21" s="77" t="s">
        <v>103</v>
      </c>
      <c r="I21" s="76" t="s">
        <v>55</v>
      </c>
      <c r="J21" s="84">
        <v>19</v>
      </c>
      <c r="K21" s="51">
        <v>20</v>
      </c>
      <c r="L21" s="62">
        <f t="shared" si="0"/>
        <v>20</v>
      </c>
      <c r="M21" s="63" t="s">
        <v>91</v>
      </c>
      <c r="N21" s="71"/>
      <c r="O21" s="71"/>
      <c r="P21" s="71"/>
      <c r="Q21" s="71"/>
      <c r="R21" s="71"/>
      <c r="S21" s="71"/>
      <c r="T21" s="71"/>
      <c r="U21" s="71"/>
      <c r="V21" s="71"/>
      <c r="W21" s="71"/>
      <c r="X21" s="71"/>
      <c r="Y21" s="71"/>
    </row>
    <row r="22" spans="1:25" ht="63.75" customHeight="1" x14ac:dyDescent="0.25">
      <c r="A22" s="125"/>
      <c r="B22" s="126"/>
      <c r="C22" s="73">
        <v>21</v>
      </c>
      <c r="D22" s="46" t="s">
        <v>104</v>
      </c>
      <c r="E22" s="81" t="s">
        <v>90</v>
      </c>
      <c r="F22" s="76" t="s">
        <v>18</v>
      </c>
      <c r="G22" s="77" t="s">
        <v>100</v>
      </c>
      <c r="H22" s="77" t="s">
        <v>101</v>
      </c>
      <c r="I22" s="76" t="s">
        <v>55</v>
      </c>
      <c r="J22" s="84">
        <v>31.59</v>
      </c>
      <c r="K22" s="51">
        <v>20</v>
      </c>
      <c r="L22" s="62">
        <f t="shared" si="0"/>
        <v>20</v>
      </c>
      <c r="M22" s="63" t="s">
        <v>91</v>
      </c>
      <c r="N22" s="71"/>
      <c r="O22" s="71"/>
      <c r="P22" s="71"/>
      <c r="Q22" s="71"/>
      <c r="R22" s="71"/>
      <c r="S22" s="71"/>
      <c r="T22" s="71"/>
      <c r="U22" s="71"/>
      <c r="V22" s="71"/>
      <c r="W22" s="71"/>
      <c r="X22" s="71"/>
      <c r="Y22" s="71"/>
    </row>
    <row r="23" spans="1:25" ht="63.75" x14ac:dyDescent="0.25">
      <c r="A23" s="125"/>
      <c r="B23" s="126"/>
      <c r="C23" s="73">
        <v>22</v>
      </c>
      <c r="D23" s="44" t="s">
        <v>105</v>
      </c>
      <c r="E23" s="75" t="s">
        <v>90</v>
      </c>
      <c r="F23" s="76" t="s">
        <v>18</v>
      </c>
      <c r="G23" s="77" t="s">
        <v>100</v>
      </c>
      <c r="H23" s="77" t="s">
        <v>103</v>
      </c>
      <c r="I23" s="76" t="s">
        <v>55</v>
      </c>
      <c r="J23" s="84">
        <v>19</v>
      </c>
      <c r="K23" s="51">
        <v>20</v>
      </c>
      <c r="L23" s="62">
        <f t="shared" si="0"/>
        <v>20</v>
      </c>
      <c r="M23" s="63" t="s">
        <v>91</v>
      </c>
      <c r="N23" s="71"/>
      <c r="O23" s="71"/>
      <c r="P23" s="71"/>
      <c r="Q23" s="71"/>
      <c r="R23" s="71"/>
      <c r="S23" s="71"/>
      <c r="T23" s="71"/>
      <c r="U23" s="71"/>
      <c r="V23" s="71"/>
      <c r="W23" s="71"/>
      <c r="X23" s="71"/>
      <c r="Y23" s="71"/>
    </row>
    <row r="24" spans="1:25" x14ac:dyDescent="0.25">
      <c r="A24" s="48"/>
      <c r="B24" s="48"/>
      <c r="C24" s="48"/>
      <c r="D24" s="48"/>
      <c r="E24" s="48"/>
      <c r="F24" s="48"/>
      <c r="G24" s="48"/>
      <c r="H24" s="48"/>
      <c r="I24" s="48"/>
      <c r="J24" s="48"/>
      <c r="K24" s="48"/>
      <c r="L24" s="48"/>
      <c r="M24" s="48"/>
      <c r="N24" s="48"/>
      <c r="O24" s="48"/>
      <c r="P24" s="48"/>
      <c r="Q24" s="48"/>
      <c r="R24" s="48"/>
      <c r="S24" s="48"/>
      <c r="T24" s="48"/>
      <c r="U24" s="48"/>
      <c r="V24" s="48"/>
      <c r="W24" s="48"/>
      <c r="X24" s="48"/>
      <c r="Y24" s="48"/>
    </row>
    <row r="25" spans="1:25" x14ac:dyDescent="0.25">
      <c r="A25" s="48"/>
      <c r="B25" s="48"/>
      <c r="C25" s="48"/>
      <c r="D25" s="48"/>
      <c r="E25" s="48"/>
      <c r="F25" s="48"/>
      <c r="G25" s="48"/>
      <c r="H25" s="48"/>
      <c r="I25" s="48"/>
      <c r="J25" s="48"/>
      <c r="K25" s="48"/>
      <c r="L25" s="48"/>
      <c r="M25" s="48"/>
      <c r="N25" s="48"/>
      <c r="O25" s="48"/>
      <c r="P25" s="48"/>
      <c r="Q25" s="48"/>
      <c r="R25" s="48"/>
      <c r="S25" s="48"/>
      <c r="T25" s="48"/>
      <c r="U25" s="48"/>
      <c r="V25" s="48"/>
      <c r="W25" s="48"/>
      <c r="X25" s="48"/>
      <c r="Y25" s="48"/>
    </row>
    <row r="26" spans="1:25" x14ac:dyDescent="0.25">
      <c r="A26" s="48"/>
      <c r="B26" s="48"/>
      <c r="C26" s="48"/>
      <c r="D26" s="48"/>
      <c r="E26" s="48"/>
      <c r="F26" s="48"/>
      <c r="G26" s="48"/>
      <c r="H26" s="48"/>
      <c r="I26" s="48"/>
      <c r="J26" s="48"/>
      <c r="K26" s="48"/>
      <c r="L26" s="48"/>
      <c r="M26" s="48"/>
      <c r="N26" s="48"/>
      <c r="O26" s="48"/>
      <c r="P26" s="48"/>
      <c r="Q26" s="48"/>
      <c r="R26" s="48"/>
      <c r="S26" s="48"/>
      <c r="T26" s="48"/>
      <c r="U26" s="48"/>
      <c r="V26" s="48"/>
      <c r="W26" s="48"/>
      <c r="X26" s="48"/>
      <c r="Y26" s="48"/>
    </row>
    <row r="27" spans="1:25" x14ac:dyDescent="0.25">
      <c r="A27" s="48"/>
      <c r="B27" s="48"/>
      <c r="C27" s="48"/>
      <c r="D27" s="48"/>
      <c r="E27" s="48"/>
      <c r="F27" s="48"/>
      <c r="G27" s="48"/>
      <c r="H27" s="48"/>
      <c r="I27" s="48"/>
      <c r="J27" s="48"/>
      <c r="K27" s="48"/>
      <c r="L27" s="48"/>
      <c r="M27" s="48"/>
      <c r="N27" s="48"/>
      <c r="O27" s="48"/>
      <c r="P27" s="48"/>
      <c r="Q27" s="48"/>
      <c r="R27" s="48"/>
      <c r="S27" s="48"/>
      <c r="T27" s="48"/>
      <c r="U27" s="48"/>
      <c r="V27" s="48"/>
      <c r="W27" s="48"/>
      <c r="X27" s="48"/>
      <c r="Y27" s="48"/>
    </row>
    <row r="28" spans="1:25" x14ac:dyDescent="0.25">
      <c r="A28" s="48"/>
      <c r="B28" s="48"/>
      <c r="C28" s="48"/>
      <c r="D28" s="48"/>
      <c r="E28" s="48"/>
      <c r="F28" s="48"/>
      <c r="G28" s="48"/>
      <c r="H28" s="48"/>
      <c r="I28" s="48"/>
      <c r="J28" s="48"/>
      <c r="K28" s="48"/>
      <c r="L28" s="48"/>
      <c r="M28" s="48"/>
      <c r="N28" s="48"/>
      <c r="O28" s="48"/>
      <c r="P28" s="48"/>
      <c r="Q28" s="48"/>
      <c r="R28" s="48"/>
      <c r="S28" s="48"/>
      <c r="T28" s="48"/>
      <c r="U28" s="48"/>
      <c r="V28" s="48"/>
      <c r="W28" s="48"/>
      <c r="X28" s="48"/>
      <c r="Y28" s="48"/>
    </row>
    <row r="29" spans="1:25" x14ac:dyDescent="0.25">
      <c r="A29" s="48"/>
      <c r="B29" s="48"/>
      <c r="C29" s="48"/>
      <c r="D29" s="48"/>
      <c r="E29" s="48"/>
      <c r="F29" s="48"/>
      <c r="G29" s="48"/>
      <c r="H29" s="48"/>
      <c r="I29" s="48"/>
      <c r="J29" s="48"/>
      <c r="K29" s="48"/>
      <c r="L29" s="48"/>
      <c r="M29" s="48"/>
      <c r="N29" s="48"/>
      <c r="O29" s="48"/>
      <c r="P29" s="48"/>
      <c r="Q29" s="48"/>
      <c r="R29" s="48"/>
      <c r="S29" s="48"/>
      <c r="T29" s="48"/>
      <c r="U29" s="48"/>
      <c r="V29" s="48"/>
      <c r="W29" s="48"/>
      <c r="X29" s="48"/>
      <c r="Y29" s="48"/>
    </row>
    <row r="30" spans="1:25" x14ac:dyDescent="0.25">
      <c r="A30" s="48"/>
      <c r="B30" s="48"/>
      <c r="C30" s="48"/>
      <c r="D30" s="48"/>
      <c r="E30" s="48"/>
      <c r="F30" s="48"/>
      <c r="G30" s="48"/>
      <c r="H30" s="48"/>
      <c r="I30" s="48"/>
      <c r="J30" s="48"/>
      <c r="K30" s="48"/>
      <c r="L30" s="48"/>
      <c r="M30" s="48"/>
      <c r="N30" s="48"/>
      <c r="O30" s="48"/>
      <c r="P30" s="48"/>
      <c r="Q30" s="48"/>
      <c r="R30" s="48"/>
      <c r="S30" s="48"/>
      <c r="T30" s="48"/>
      <c r="U30" s="48"/>
      <c r="V30" s="48"/>
      <c r="W30" s="48"/>
      <c r="X30" s="48"/>
      <c r="Y30" s="48"/>
    </row>
    <row r="31" spans="1:25" x14ac:dyDescent="0.25">
      <c r="A31" s="48"/>
      <c r="B31" s="48"/>
      <c r="C31" s="48"/>
      <c r="D31" s="48"/>
      <c r="E31" s="48"/>
      <c r="F31" s="48"/>
      <c r="G31" s="48"/>
      <c r="H31" s="48"/>
      <c r="I31" s="48"/>
      <c r="J31" s="48"/>
      <c r="K31" s="48"/>
      <c r="L31" s="48"/>
      <c r="M31" s="48"/>
      <c r="N31" s="48"/>
      <c r="O31" s="48"/>
      <c r="P31" s="48"/>
      <c r="Q31" s="48"/>
      <c r="R31" s="48"/>
      <c r="S31" s="48"/>
      <c r="T31" s="48"/>
      <c r="U31" s="48"/>
      <c r="V31" s="48"/>
      <c r="W31" s="48"/>
      <c r="X31" s="48"/>
      <c r="Y31" s="48"/>
    </row>
    <row r="32" spans="1:25" x14ac:dyDescent="0.25">
      <c r="A32" s="48"/>
      <c r="B32" s="48"/>
      <c r="C32" s="48"/>
      <c r="D32" s="48"/>
      <c r="E32" s="48"/>
      <c r="F32" s="48"/>
      <c r="G32" s="48"/>
      <c r="H32" s="48"/>
      <c r="I32" s="48"/>
      <c r="J32" s="48"/>
      <c r="K32" s="48"/>
      <c r="L32" s="48"/>
      <c r="M32" s="48"/>
      <c r="N32" s="48"/>
      <c r="O32" s="48"/>
      <c r="P32" s="48"/>
      <c r="Q32" s="48"/>
      <c r="R32" s="48"/>
      <c r="S32" s="48"/>
      <c r="T32" s="48"/>
      <c r="U32" s="48"/>
      <c r="V32" s="48"/>
      <c r="W32" s="48"/>
      <c r="X32" s="48"/>
      <c r="Y32" s="48"/>
    </row>
  </sheetData>
  <mergeCells count="24">
    <mergeCell ref="A15:A16"/>
    <mergeCell ref="B15:B16"/>
    <mergeCell ref="A17:A18"/>
    <mergeCell ref="B17:B18"/>
    <mergeCell ref="A20:A23"/>
    <mergeCell ref="B20:B23"/>
    <mergeCell ref="A2:M2"/>
    <mergeCell ref="A4:A13"/>
    <mergeCell ref="B4:B13"/>
    <mergeCell ref="Q1:Q2"/>
    <mergeCell ref="R1:R2"/>
    <mergeCell ref="A1:C1"/>
    <mergeCell ref="D1:F1"/>
    <mergeCell ref="H1:M1"/>
    <mergeCell ref="N1:N2"/>
    <mergeCell ref="O1:O2"/>
    <mergeCell ref="P1:P2"/>
    <mergeCell ref="W1:W2"/>
    <mergeCell ref="X1:X2"/>
    <mergeCell ref="Y1:Y2"/>
    <mergeCell ref="S1:S2"/>
    <mergeCell ref="T1:T2"/>
    <mergeCell ref="U1:U2"/>
    <mergeCell ref="V1:V2"/>
  </mergeCells>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zoomScale="93" zoomScaleNormal="93" workbookViewId="0">
      <selection activeCell="O32" sqref="O32"/>
    </sheetView>
  </sheetViews>
  <sheetFormatPr defaultRowHeight="15" x14ac:dyDescent="0.25"/>
  <cols>
    <col min="2" max="2" width="37.7109375" customWidth="1"/>
    <col min="4" max="4" width="45.85546875" customWidth="1"/>
    <col min="6" max="6" width="10.140625" bestFit="1" customWidth="1"/>
    <col min="10" max="10" width="15" bestFit="1" customWidth="1"/>
    <col min="11" max="11" width="14.5703125" bestFit="1" customWidth="1"/>
    <col min="12" max="12" width="14.140625" customWidth="1"/>
    <col min="13" max="13" width="15.28515625" customWidth="1"/>
    <col min="14" max="14" width="19.5703125" customWidth="1"/>
    <col min="15" max="15" width="18.140625" customWidth="1"/>
  </cols>
  <sheetData>
    <row r="1" spans="1:15" ht="33" customHeight="1" x14ac:dyDescent="0.25">
      <c r="A1" s="139" t="s">
        <v>81</v>
      </c>
      <c r="B1" s="140"/>
      <c r="C1" s="141"/>
      <c r="D1" s="112" t="s">
        <v>27</v>
      </c>
      <c r="E1" s="112"/>
      <c r="F1" s="112"/>
      <c r="G1" s="112"/>
      <c r="H1" s="112"/>
      <c r="I1" s="112"/>
      <c r="J1" s="112"/>
      <c r="K1" s="118" t="s">
        <v>82</v>
      </c>
      <c r="L1" s="118"/>
      <c r="M1" s="118"/>
      <c r="N1" s="118"/>
      <c r="O1" s="118"/>
    </row>
    <row r="2" spans="1:15" ht="34.5" customHeight="1" x14ac:dyDescent="0.25">
      <c r="A2" s="139" t="s">
        <v>28</v>
      </c>
      <c r="B2" s="140"/>
      <c r="C2" s="140"/>
      <c r="D2" s="140"/>
      <c r="E2" s="140"/>
      <c r="F2" s="140"/>
      <c r="G2" s="140"/>
      <c r="H2" s="140"/>
      <c r="I2" s="140"/>
      <c r="J2" s="140"/>
      <c r="K2" s="140"/>
      <c r="L2" s="140"/>
      <c r="M2" s="140"/>
      <c r="N2" s="140"/>
      <c r="O2" s="141"/>
    </row>
    <row r="3" spans="1:15" ht="48" customHeight="1" x14ac:dyDescent="0.25">
      <c r="A3" s="27" t="s">
        <v>29</v>
      </c>
      <c r="B3" s="27" t="s">
        <v>30</v>
      </c>
      <c r="C3" s="28" t="s">
        <v>31</v>
      </c>
      <c r="D3" s="28" t="s">
        <v>32</v>
      </c>
      <c r="E3" s="28" t="s">
        <v>33</v>
      </c>
      <c r="F3" s="28" t="s">
        <v>34</v>
      </c>
      <c r="G3" s="28" t="s">
        <v>35</v>
      </c>
      <c r="H3" s="28" t="s">
        <v>36</v>
      </c>
      <c r="I3" s="28" t="s">
        <v>37</v>
      </c>
      <c r="J3" s="31" t="s">
        <v>38</v>
      </c>
      <c r="K3" s="29" t="s">
        <v>39</v>
      </c>
      <c r="L3" s="30" t="s">
        <v>40</v>
      </c>
      <c r="M3" s="27" t="s">
        <v>41</v>
      </c>
      <c r="N3" s="32" t="s">
        <v>42</v>
      </c>
      <c r="O3" s="32" t="s">
        <v>43</v>
      </c>
    </row>
    <row r="4" spans="1:15" ht="64.5" x14ac:dyDescent="0.25">
      <c r="A4" s="113">
        <v>1</v>
      </c>
      <c r="B4" s="115" t="s">
        <v>89</v>
      </c>
      <c r="C4" s="52">
        <v>1</v>
      </c>
      <c r="D4" s="53" t="s">
        <v>44</v>
      </c>
      <c r="E4" s="91" t="s">
        <v>90</v>
      </c>
      <c r="F4" s="56" t="s">
        <v>18</v>
      </c>
      <c r="G4" s="67" t="s">
        <v>45</v>
      </c>
      <c r="H4" s="67" t="s">
        <v>46</v>
      </c>
      <c r="I4" s="56" t="s">
        <v>47</v>
      </c>
      <c r="J4" s="93">
        <v>20.99</v>
      </c>
      <c r="K4" s="96">
        <f>COVEST!K4+PROEX!K4+PROEN!K4+MUSEU!K4+ESAG!K4+CEART!K4+FAED!K4+CEFID!K4+CCT!K4+CEPLAN!K4+CAV!K4+CEO!K4+CEAVI!K4+CERES!K4</f>
        <v>100</v>
      </c>
      <c r="L4" s="97">
        <f>(COVEST!K4-COVEST!L4)+(PROEX!K4-PROEX!L4)+(PROEN!K4-PROEN!L4)+(MUSEU!K4-MUSEU!L4)+(ESAG!K4-ESAG!L4)+(CEART!K4-CEART!L4)+(FAED!K4-FAED!L4)+(CEFID!K4-CEFID!L4)+(CCT!K4-CCT!L4)+(CEPLAN!K4-CEPLAN!L4)+(CAV!K4-CAV!L4)+(CEO!K4-CEO!L4)+(CEAVI!K4-CEAVI!L4)+(CERES!K4-CERES!L4)</f>
        <v>0</v>
      </c>
      <c r="M4" s="98">
        <f>K4-L4</f>
        <v>100</v>
      </c>
      <c r="N4" s="99">
        <f>J4*K4</f>
        <v>2099</v>
      </c>
      <c r="O4" s="100">
        <f>J4*L4</f>
        <v>0</v>
      </c>
    </row>
    <row r="5" spans="1:15" ht="51.75" x14ac:dyDescent="0.25">
      <c r="A5" s="114"/>
      <c r="B5" s="116"/>
      <c r="C5" s="52">
        <v>2</v>
      </c>
      <c r="D5" s="54" t="s">
        <v>48</v>
      </c>
      <c r="E5" s="91" t="s">
        <v>90</v>
      </c>
      <c r="F5" s="56" t="s">
        <v>18</v>
      </c>
      <c r="G5" s="67" t="s">
        <v>45</v>
      </c>
      <c r="H5" s="67" t="s">
        <v>49</v>
      </c>
      <c r="I5" s="56" t="s">
        <v>47</v>
      </c>
      <c r="J5" s="93">
        <v>43.16</v>
      </c>
      <c r="K5" s="96">
        <f>COVEST!K5+PROEX!K5+PROEN!K5+MUSEU!K5+ESAG!K5+CEART!K5+FAED!K5+CEFID!K5+CCT!K5+CEPLAN!K5+CAV!K5+CEO!K5+CEAVI!K5+CERES!K5</f>
        <v>50</v>
      </c>
      <c r="L5" s="97">
        <f>(COVEST!K5-COVEST!L5)+(PROEX!K5-PROEX!L5)+(PROEN!K5-PROEN!L5)+(MUSEU!K5-MUSEU!L5)+(ESAG!K5-ESAG!L5)+(CEART!K5-CEART!L5)+(FAED!K5-FAED!L5)+(CEFID!K5-CEFID!L5)+(CCT!K5-CCT!L5)+(CEPLAN!K5-CEPLAN!L5)+(CAV!K5-CAV!L5)+(CEO!K5-CEO!L5)+(CEAVI!K5-CEAVI!L5)+(CERES!K5-CERES!L5)</f>
        <v>0</v>
      </c>
      <c r="M5" s="98">
        <f t="shared" ref="M5:M23" si="0">K5-L5</f>
        <v>50</v>
      </c>
      <c r="N5" s="99">
        <f t="shared" ref="N5:N23" si="1">J5*K5</f>
        <v>2158</v>
      </c>
      <c r="O5" s="100">
        <f t="shared" ref="O5:O23" si="2">J5*L5</f>
        <v>0</v>
      </c>
    </row>
    <row r="6" spans="1:15" ht="51.75" x14ac:dyDescent="0.25">
      <c r="A6" s="114"/>
      <c r="B6" s="116"/>
      <c r="C6" s="52">
        <v>3</v>
      </c>
      <c r="D6" s="54" t="s">
        <v>50</v>
      </c>
      <c r="E6" s="91" t="s">
        <v>90</v>
      </c>
      <c r="F6" s="56" t="s">
        <v>18</v>
      </c>
      <c r="G6" s="67" t="s">
        <v>45</v>
      </c>
      <c r="H6" s="67" t="s">
        <v>51</v>
      </c>
      <c r="I6" s="56" t="s">
        <v>47</v>
      </c>
      <c r="J6" s="93">
        <v>40.47</v>
      </c>
      <c r="K6" s="96">
        <f>COVEST!K6+PROEX!K6+PROEN!K6+MUSEU!K6+ESAG!K6+CEART!K6+FAED!K6+CEFID!K6+CCT!K6+CEPLAN!K6+CAV!K6+CEO!K6+CEAVI!K6+CERES!K6</f>
        <v>100</v>
      </c>
      <c r="L6" s="97">
        <f>(COVEST!K6-COVEST!L6)+(PROEX!K6-PROEX!L6)+(PROEN!K6-PROEN!L6)+(MUSEU!K6-MUSEU!L6)+(ESAG!K6-ESAG!L6)+(CEART!K6-CEART!L6)+(FAED!K6-FAED!L6)+(CEFID!K6-CEFID!L6)+(CCT!K6-CCT!L6)+(CEPLAN!K6-CEPLAN!L6)+(CAV!K6-CAV!L6)+(CEO!K6-CEO!L6)+(CEAVI!K6-CEAVI!L6)+(CERES!K6-CERES!L6)</f>
        <v>0</v>
      </c>
      <c r="M6" s="98">
        <f t="shared" si="0"/>
        <v>100</v>
      </c>
      <c r="N6" s="99">
        <f t="shared" si="1"/>
        <v>4047</v>
      </c>
      <c r="O6" s="100">
        <f t="shared" si="2"/>
        <v>0</v>
      </c>
    </row>
    <row r="7" spans="1:15" ht="26.25" x14ac:dyDescent="0.25">
      <c r="A7" s="114"/>
      <c r="B7" s="116"/>
      <c r="C7" s="52">
        <v>4</v>
      </c>
      <c r="D7" s="90" t="s">
        <v>52</v>
      </c>
      <c r="E7" s="91" t="s">
        <v>90</v>
      </c>
      <c r="F7" s="56" t="s">
        <v>53</v>
      </c>
      <c r="G7" s="67" t="s">
        <v>45</v>
      </c>
      <c r="H7" s="67" t="s">
        <v>54</v>
      </c>
      <c r="I7" s="56" t="s">
        <v>55</v>
      </c>
      <c r="J7" s="93">
        <v>34.159999999999997</v>
      </c>
      <c r="K7" s="96">
        <f>COVEST!K7+PROEX!K7+PROEN!K7+MUSEU!K7+ESAG!K7+CEART!K7+FAED!K7+CEFID!K7+CCT!K7+CEPLAN!K7+CAV!K7+CEO!K7+CEAVI!K7+CERES!K7</f>
        <v>3</v>
      </c>
      <c r="L7" s="97">
        <f>(COVEST!K7-COVEST!L7)+(PROEX!K7-PROEX!L7)+(PROEN!K7-PROEN!L7)+(MUSEU!K7-MUSEU!L7)+(ESAG!K7-ESAG!L7)+(CEART!K7-CEART!L7)+(FAED!K7-FAED!L7)+(CEFID!K7-CEFID!L7)+(CCT!K7-CCT!L7)+(CEPLAN!K7-CEPLAN!L7)+(CAV!K7-CAV!L7)+(CEO!K7-CEO!L7)+(CEAVI!K7-CEAVI!L7)+(CERES!K7-CERES!L7)</f>
        <v>2</v>
      </c>
      <c r="M7" s="98">
        <f t="shared" si="0"/>
        <v>1</v>
      </c>
      <c r="N7" s="99">
        <f t="shared" si="1"/>
        <v>102.47999999999999</v>
      </c>
      <c r="O7" s="100">
        <f t="shared" si="2"/>
        <v>68.319999999999993</v>
      </c>
    </row>
    <row r="8" spans="1:15" ht="39" x14ac:dyDescent="0.25">
      <c r="A8" s="114"/>
      <c r="B8" s="116"/>
      <c r="C8" s="52">
        <v>5</v>
      </c>
      <c r="D8" s="54" t="s">
        <v>56</v>
      </c>
      <c r="E8" s="91" t="s">
        <v>90</v>
      </c>
      <c r="F8" s="56" t="s">
        <v>18</v>
      </c>
      <c r="G8" s="67" t="s">
        <v>45</v>
      </c>
      <c r="H8" s="67" t="s">
        <v>57</v>
      </c>
      <c r="I8" s="56" t="s">
        <v>47</v>
      </c>
      <c r="J8" s="93">
        <v>54</v>
      </c>
      <c r="K8" s="96">
        <f>COVEST!K8+PROEX!K8+PROEN!K8+MUSEU!K8+ESAG!K8+CEART!K8+FAED!K8+CEFID!K8+CCT!K8+CEPLAN!K8+CAV!K8+CEO!K8+CEAVI!K8+CERES!K8</f>
        <v>39</v>
      </c>
      <c r="L8" s="97">
        <f>(COVEST!K8-COVEST!L8)+(PROEX!K8-PROEX!L8)+(PROEN!K8-PROEN!L8)+(MUSEU!K8-MUSEU!L8)+(ESAG!K8-ESAG!L8)+(CEART!K8-CEART!L8)+(FAED!K8-FAED!L8)+(CEFID!K8-CEFID!L8)+(CCT!K8-CCT!L8)+(CEPLAN!K8-CEPLAN!L8)+(CAV!K8-CAV!L8)+(CEO!K8-CEO!L8)+(CEAVI!K8-CEAVI!L8)+(CERES!K8-CERES!L8)</f>
        <v>14</v>
      </c>
      <c r="M8" s="98">
        <f t="shared" si="0"/>
        <v>25</v>
      </c>
      <c r="N8" s="99">
        <f t="shared" si="1"/>
        <v>2106</v>
      </c>
      <c r="O8" s="100">
        <f t="shared" si="2"/>
        <v>756</v>
      </c>
    </row>
    <row r="9" spans="1:15" ht="39" x14ac:dyDescent="0.25">
      <c r="A9" s="114"/>
      <c r="B9" s="116"/>
      <c r="C9" s="52">
        <v>6</v>
      </c>
      <c r="D9" s="55" t="s">
        <v>58</v>
      </c>
      <c r="E9" s="91" t="s">
        <v>90</v>
      </c>
      <c r="F9" s="56" t="s">
        <v>18</v>
      </c>
      <c r="G9" s="67" t="s">
        <v>45</v>
      </c>
      <c r="H9" s="67" t="s">
        <v>57</v>
      </c>
      <c r="I9" s="56" t="s">
        <v>47</v>
      </c>
      <c r="J9" s="93">
        <v>74.45</v>
      </c>
      <c r="K9" s="96">
        <f>COVEST!K9+PROEX!K9+PROEN!K9+MUSEU!K9+ESAG!K9+CEART!K9+FAED!K9+CEFID!K9+CCT!K9+CEPLAN!K9+CAV!K9+CEO!K9+CEAVI!K9+CERES!K9</f>
        <v>36</v>
      </c>
      <c r="L9" s="97">
        <f>(COVEST!K9-COVEST!L9)+(PROEX!K9-PROEX!L9)+(PROEN!K9-PROEN!L9)+(MUSEU!K9-MUSEU!L9)+(ESAG!K9-ESAG!L9)+(CEART!K9-CEART!L9)+(FAED!K9-FAED!L9)+(CEFID!K9-CEFID!L9)+(CCT!K9-CCT!L9)+(CEPLAN!K9-CEPLAN!L9)+(CAV!K9-CAV!L9)+(CEO!K9-CEO!L9)+(CEAVI!K9-CEAVI!L9)+(CERES!K9-CERES!L9)</f>
        <v>8</v>
      </c>
      <c r="M9" s="98">
        <f t="shared" si="0"/>
        <v>28</v>
      </c>
      <c r="N9" s="99">
        <f t="shared" si="1"/>
        <v>2680.2000000000003</v>
      </c>
      <c r="O9" s="100">
        <f t="shared" si="2"/>
        <v>595.6</v>
      </c>
    </row>
    <row r="10" spans="1:15" ht="77.25" x14ac:dyDescent="0.25">
      <c r="A10" s="114"/>
      <c r="B10" s="116"/>
      <c r="C10" s="52">
        <v>7</v>
      </c>
      <c r="D10" s="55" t="s">
        <v>59</v>
      </c>
      <c r="E10" s="91" t="s">
        <v>90</v>
      </c>
      <c r="F10" s="56" t="s">
        <v>18</v>
      </c>
      <c r="G10" s="67" t="s">
        <v>45</v>
      </c>
      <c r="H10" s="67" t="s">
        <v>60</v>
      </c>
      <c r="I10" s="56" t="s">
        <v>47</v>
      </c>
      <c r="J10" s="93">
        <v>36.270000000000003</v>
      </c>
      <c r="K10" s="96">
        <f>COVEST!K10+PROEX!K10+PROEN!K10+MUSEU!K10+ESAG!K10+CEART!K10+FAED!K10+CEFID!K10+CCT!K10+CEPLAN!K10+CAV!K10+CEO!K10+CEAVI!K10+CERES!K10</f>
        <v>26</v>
      </c>
      <c r="L10" s="97">
        <f>(COVEST!K10-COVEST!L10)+(PROEX!K10-PROEX!L10)+(PROEN!K10-PROEN!L10)+(MUSEU!K10-MUSEU!L10)+(ESAG!K10-ESAG!L10)+(CEART!K10-CEART!L10)+(FAED!K10-FAED!L10)+(CEFID!K10-CEFID!L10)+(CCT!K10-CCT!L10)+(CEPLAN!K10-CEPLAN!L10)+(CAV!K10-CAV!L10)+(CEO!K10-CEO!L10)+(CEAVI!K10-CEAVI!L10)+(CERES!K10-CERES!L10)</f>
        <v>10</v>
      </c>
      <c r="M10" s="98">
        <f t="shared" si="0"/>
        <v>16</v>
      </c>
      <c r="N10" s="99">
        <f t="shared" si="1"/>
        <v>943.0200000000001</v>
      </c>
      <c r="O10" s="100">
        <f t="shared" si="2"/>
        <v>362.70000000000005</v>
      </c>
    </row>
    <row r="11" spans="1:15" ht="64.5" x14ac:dyDescent="0.25">
      <c r="A11" s="114"/>
      <c r="B11" s="116"/>
      <c r="C11" s="52">
        <v>8</v>
      </c>
      <c r="D11" s="55" t="s">
        <v>61</v>
      </c>
      <c r="E11" s="91" t="s">
        <v>90</v>
      </c>
      <c r="F11" s="56" t="s">
        <v>18</v>
      </c>
      <c r="G11" s="67" t="s">
        <v>45</v>
      </c>
      <c r="H11" s="67" t="s">
        <v>62</v>
      </c>
      <c r="I11" s="56" t="s">
        <v>47</v>
      </c>
      <c r="J11" s="93">
        <v>18.68</v>
      </c>
      <c r="K11" s="96">
        <f>COVEST!K11+PROEX!K11+PROEN!K11+MUSEU!K11+ESAG!K11+CEART!K11+FAED!K11+CEFID!K11+CCT!K11+CEPLAN!K11+CAV!K11+CEO!K11+CEAVI!K11+CERES!K11</f>
        <v>141</v>
      </c>
      <c r="L11" s="97">
        <f>(COVEST!K11-COVEST!L11)+(PROEX!K11-PROEX!L11)+(PROEN!K11-PROEN!L11)+(MUSEU!K11-MUSEU!L11)+(ESAG!K11-ESAG!L11)+(CEART!K11-CEART!L11)+(FAED!K11-FAED!L11)+(CEFID!K11-CEFID!L11)+(CCT!K11-CCT!L11)+(CEPLAN!K11-CEPLAN!L11)+(CAV!K11-CAV!L11)+(CEO!K11-CEO!L11)+(CEAVI!K11-CEAVI!L11)+(CERES!K11-CERES!L11)</f>
        <v>25</v>
      </c>
      <c r="M11" s="98">
        <f t="shared" si="0"/>
        <v>116</v>
      </c>
      <c r="N11" s="99">
        <f t="shared" si="1"/>
        <v>2633.88</v>
      </c>
      <c r="O11" s="100">
        <f t="shared" si="2"/>
        <v>467</v>
      </c>
    </row>
    <row r="12" spans="1:15" ht="39" x14ac:dyDescent="0.25">
      <c r="A12" s="114"/>
      <c r="B12" s="116"/>
      <c r="C12" s="52">
        <v>9</v>
      </c>
      <c r="D12" s="55" t="s">
        <v>63</v>
      </c>
      <c r="E12" s="91" t="s">
        <v>90</v>
      </c>
      <c r="F12" s="56" t="s">
        <v>18</v>
      </c>
      <c r="G12" s="67" t="s">
        <v>45</v>
      </c>
      <c r="H12" s="67" t="s">
        <v>64</v>
      </c>
      <c r="I12" s="56" t="s">
        <v>47</v>
      </c>
      <c r="J12" s="93">
        <v>71.459999999999994</v>
      </c>
      <c r="K12" s="96">
        <f>COVEST!K12+PROEX!K12+PROEN!K12+MUSEU!K12+ESAG!K12+CEART!K12+FAED!K12+CEFID!K12+CCT!K12+CEPLAN!K12+CAV!K12+CEO!K12+CEAVI!K12+CERES!K12</f>
        <v>39</v>
      </c>
      <c r="L12" s="97">
        <f>(COVEST!K12-COVEST!L12)+(PROEX!K12-PROEX!L12)+(PROEN!K12-PROEN!L12)+(MUSEU!K12-MUSEU!L12)+(ESAG!K12-ESAG!L12)+(CEART!K12-CEART!L12)+(FAED!K12-FAED!L12)+(CEFID!K12-CEFID!L12)+(CCT!K12-CCT!L12)+(CEPLAN!K12-CEPLAN!L12)+(CAV!K12-CAV!L12)+(CEO!K12-CEO!L12)+(CEAVI!K12-CEAVI!L12)+(CERES!K12-CERES!L12)</f>
        <v>6</v>
      </c>
      <c r="M12" s="98">
        <f t="shared" si="0"/>
        <v>33</v>
      </c>
      <c r="N12" s="99">
        <f t="shared" si="1"/>
        <v>2786.9399999999996</v>
      </c>
      <c r="O12" s="100">
        <f t="shared" si="2"/>
        <v>428.76</v>
      </c>
    </row>
    <row r="13" spans="1:15" ht="39" x14ac:dyDescent="0.25">
      <c r="A13" s="114"/>
      <c r="B13" s="117"/>
      <c r="C13" s="68">
        <v>10</v>
      </c>
      <c r="D13" s="55" t="s">
        <v>65</v>
      </c>
      <c r="E13" s="91" t="s">
        <v>90</v>
      </c>
      <c r="F13" s="69" t="s">
        <v>18</v>
      </c>
      <c r="G13" s="70" t="s">
        <v>45</v>
      </c>
      <c r="H13" s="70" t="s">
        <v>57</v>
      </c>
      <c r="I13" s="69" t="s">
        <v>47</v>
      </c>
      <c r="J13" s="94">
        <v>164</v>
      </c>
      <c r="K13" s="96">
        <f>COVEST!K13+PROEX!K13+PROEN!K13+MUSEU!K13+ESAG!K13+CEART!K13+FAED!K13+CEFID!K13+CCT!K13+CEPLAN!K13+CAV!K13+CEO!K13+CEAVI!K13+CERES!K13</f>
        <v>17</v>
      </c>
      <c r="L13" s="97">
        <f>(COVEST!K13-COVEST!L13)+(PROEX!K13-PROEX!L13)+(PROEN!K13-PROEN!L13)+(MUSEU!K13-MUSEU!L13)+(ESAG!K13-ESAG!L13)+(CEART!K13-CEART!L13)+(FAED!K13-FAED!L13)+(CEFID!K13-CEFID!L13)+(CCT!K13-CCT!L13)+(CEPLAN!K13-CEPLAN!L13)+(CAV!K13-CAV!L13)+(CEO!K13-CEO!L13)+(CEAVI!K13-CEAVI!L13)+(CERES!K13-CERES!L13)</f>
        <v>9</v>
      </c>
      <c r="M13" s="98">
        <f t="shared" si="0"/>
        <v>8</v>
      </c>
      <c r="N13" s="99">
        <f t="shared" si="1"/>
        <v>2788</v>
      </c>
      <c r="O13" s="100">
        <f t="shared" si="2"/>
        <v>1476</v>
      </c>
    </row>
    <row r="14" spans="1:15" ht="77.25" x14ac:dyDescent="0.25">
      <c r="A14" s="88">
        <v>2</v>
      </c>
      <c r="B14" s="89" t="s">
        <v>89</v>
      </c>
      <c r="C14" s="73">
        <v>11</v>
      </c>
      <c r="D14" s="45" t="s">
        <v>92</v>
      </c>
      <c r="E14" s="75" t="s">
        <v>90</v>
      </c>
      <c r="F14" s="76" t="s">
        <v>18</v>
      </c>
      <c r="G14" s="77" t="s">
        <v>66</v>
      </c>
      <c r="H14" s="77" t="s">
        <v>67</v>
      </c>
      <c r="I14" s="76" t="s">
        <v>55</v>
      </c>
      <c r="J14" s="95">
        <v>17.96</v>
      </c>
      <c r="K14" s="96">
        <f>COVEST!K14+PROEX!K14+PROEN!K14+MUSEU!K14+ESAG!K14+CEART!K14+FAED!K14+CEFID!K14+CCT!K14+CEPLAN!K14+CAV!K14+CEO!K14+CEAVI!K14+CERES!K14</f>
        <v>2700</v>
      </c>
      <c r="L14" s="97">
        <f>(COVEST!K14-COVEST!L14)+(PROEX!K14-PROEX!L14)+(PROEN!K14-PROEN!L14)+(MUSEU!K14-MUSEU!L14)+(ESAG!K14-ESAG!L14)+(CEART!K14-CEART!L14)+(FAED!K14-FAED!L14)+(CEFID!K14-CEFID!L14)+(CCT!K14-CCT!L14)+(CEPLAN!K14-CEPLAN!L14)+(CAV!K14-CAV!L14)+(CEO!K14-CEO!L14)+(CEAVI!K14-CEAVI!L14)+(CERES!K14-CERES!L14)</f>
        <v>2150</v>
      </c>
      <c r="M14" s="98">
        <f t="shared" si="0"/>
        <v>550</v>
      </c>
      <c r="N14" s="99">
        <f t="shared" si="1"/>
        <v>48492</v>
      </c>
      <c r="O14" s="100">
        <f t="shared" si="2"/>
        <v>38614</v>
      </c>
    </row>
    <row r="15" spans="1:15" ht="178.5" x14ac:dyDescent="0.25">
      <c r="A15" s="119">
        <v>3</v>
      </c>
      <c r="B15" s="120" t="s">
        <v>89</v>
      </c>
      <c r="C15" s="52">
        <v>12</v>
      </c>
      <c r="D15" s="92" t="s">
        <v>93</v>
      </c>
      <c r="E15" s="91" t="s">
        <v>90</v>
      </c>
      <c r="F15" s="56" t="s">
        <v>18</v>
      </c>
      <c r="G15" s="67" t="s">
        <v>66</v>
      </c>
      <c r="H15" s="67" t="s">
        <v>68</v>
      </c>
      <c r="I15" s="56" t="s">
        <v>55</v>
      </c>
      <c r="J15" s="93">
        <v>40.68</v>
      </c>
      <c r="K15" s="96">
        <f>COVEST!K15+PROEX!K15+PROEN!K15+MUSEU!K15+ESAG!K15+CEART!K15+FAED!K15+CEFID!K15+CCT!K15+CEPLAN!K15+CAV!K15+CEO!K15+CEAVI!K15+CERES!K15</f>
        <v>442</v>
      </c>
      <c r="L15" s="97">
        <f>(COVEST!K15-COVEST!L15)+(PROEX!K15-PROEX!L15)+(PROEN!K15-PROEN!L15)+(MUSEU!K15-MUSEU!L15)+(ESAG!K15-ESAG!L15)+(CEART!K15-CEART!L15)+(FAED!K15-FAED!L15)+(CEFID!K15-CEFID!L15)+(CCT!K15-CCT!L15)+(CEPLAN!K15-CEPLAN!L15)+(CAV!K15-CAV!L15)+(CEO!K15-CEO!L15)+(CEAVI!K15-CEAVI!L15)+(CERES!K15-CERES!L15)</f>
        <v>355</v>
      </c>
      <c r="M15" s="98">
        <f t="shared" si="0"/>
        <v>87</v>
      </c>
      <c r="N15" s="99">
        <f t="shared" si="1"/>
        <v>17980.560000000001</v>
      </c>
      <c r="O15" s="100">
        <f t="shared" si="2"/>
        <v>14441.4</v>
      </c>
    </row>
    <row r="16" spans="1:15" ht="90" x14ac:dyDescent="0.25">
      <c r="A16" s="119"/>
      <c r="B16" s="120"/>
      <c r="C16" s="52">
        <v>13</v>
      </c>
      <c r="D16" s="90" t="s">
        <v>94</v>
      </c>
      <c r="E16" s="91" t="s">
        <v>90</v>
      </c>
      <c r="F16" s="56" t="s">
        <v>18</v>
      </c>
      <c r="G16" s="67" t="s">
        <v>66</v>
      </c>
      <c r="H16" s="67" t="s">
        <v>69</v>
      </c>
      <c r="I16" s="56" t="s">
        <v>55</v>
      </c>
      <c r="J16" s="93">
        <v>19</v>
      </c>
      <c r="K16" s="96">
        <f>COVEST!K16+PROEX!K16+PROEN!K16+MUSEU!K16+ESAG!K16+CEART!K16+FAED!K16+CEFID!K16+CCT!K16+CEPLAN!K16+CAV!K16+CEO!K16+CEAVI!K16+CERES!K16</f>
        <v>622</v>
      </c>
      <c r="L16" s="97">
        <f>(COVEST!K16-COVEST!L16)+(PROEX!K16-PROEX!L16)+(PROEN!K16-PROEN!L16)+(MUSEU!K16-MUSEU!L16)+(ESAG!K16-ESAG!L16)+(CEART!K16-CEART!L16)+(FAED!K16-FAED!L16)+(CEFID!K16-CEFID!L16)+(CCT!K16-CCT!L16)+(CEPLAN!K16-CEPLAN!L16)+(CAV!K16-CAV!L16)+(CEO!K16-CEO!L16)+(CEAVI!K16-CEAVI!L16)+(CERES!K16-CERES!L16)</f>
        <v>150</v>
      </c>
      <c r="M16" s="98">
        <f t="shared" si="0"/>
        <v>472</v>
      </c>
      <c r="N16" s="99">
        <f t="shared" si="1"/>
        <v>11818</v>
      </c>
      <c r="O16" s="100">
        <f t="shared" si="2"/>
        <v>2850</v>
      </c>
    </row>
    <row r="17" spans="1:15" ht="26.25" x14ac:dyDescent="0.25">
      <c r="A17" s="121">
        <v>4</v>
      </c>
      <c r="B17" s="123" t="s">
        <v>95</v>
      </c>
      <c r="C17" s="73">
        <v>14</v>
      </c>
      <c r="D17" s="74" t="s">
        <v>70</v>
      </c>
      <c r="E17" s="79" t="s">
        <v>96</v>
      </c>
      <c r="F17" s="76" t="s">
        <v>18</v>
      </c>
      <c r="G17" s="77" t="s">
        <v>71</v>
      </c>
      <c r="H17" s="77" t="s">
        <v>72</v>
      </c>
      <c r="I17" s="76" t="s">
        <v>73</v>
      </c>
      <c r="J17" s="95">
        <v>113.9</v>
      </c>
      <c r="K17" s="96">
        <f>COVEST!K17+PROEX!K17+PROEN!K17+MUSEU!K17+ESAG!K17+CEART!K17+FAED!K17+CEFID!K17+CCT!K17+CEPLAN!K17+CAV!K17+CEO!K17+CEAVI!K17+CERES!K17</f>
        <v>40</v>
      </c>
      <c r="L17" s="97">
        <f>(COVEST!K17-COVEST!L17)+(PROEX!K17-PROEX!L17)+(PROEN!K17-PROEN!L17)+(MUSEU!K17-MUSEU!L17)+(ESAG!K17-ESAG!L17)+(CEART!K17-CEART!L17)+(FAED!K17-FAED!L17)+(CEFID!K17-CEFID!L17)+(CCT!K17-CCT!L17)+(CEPLAN!K17-CEPLAN!L17)+(CAV!K17-CAV!L17)+(CEO!K17-CEO!L17)+(CEAVI!K17-CEAVI!L17)+(CERES!K17-CERES!L17)</f>
        <v>24</v>
      </c>
      <c r="M17" s="98">
        <f t="shared" si="0"/>
        <v>16</v>
      </c>
      <c r="N17" s="99">
        <f t="shared" si="1"/>
        <v>4556</v>
      </c>
      <c r="O17" s="100">
        <f t="shared" si="2"/>
        <v>2733.6000000000004</v>
      </c>
    </row>
    <row r="18" spans="1:15" ht="25.5" x14ac:dyDescent="0.25">
      <c r="A18" s="122"/>
      <c r="B18" s="124"/>
      <c r="C18" s="73">
        <v>15</v>
      </c>
      <c r="D18" s="74" t="s">
        <v>74</v>
      </c>
      <c r="E18" s="75" t="s">
        <v>96</v>
      </c>
      <c r="F18" s="76" t="s">
        <v>18</v>
      </c>
      <c r="G18" s="77" t="s">
        <v>71</v>
      </c>
      <c r="H18" s="77" t="s">
        <v>72</v>
      </c>
      <c r="I18" s="76" t="s">
        <v>73</v>
      </c>
      <c r="J18" s="95">
        <v>113.9</v>
      </c>
      <c r="K18" s="96">
        <f>COVEST!K18+PROEX!K18+PROEN!K18+MUSEU!K18+ESAG!K18+CEART!K18+FAED!K18+CEFID!K18+CCT!K18+CEPLAN!K18+CAV!K18+CEO!K18+CEAVI!K18+CERES!K18</f>
        <v>33</v>
      </c>
      <c r="L18" s="97">
        <f>(COVEST!K18-COVEST!L18)+(PROEX!K18-PROEX!L18)+(PROEN!K18-PROEN!L18)+(MUSEU!K18-MUSEU!L18)+(ESAG!K18-ESAG!L18)+(CEART!K18-CEART!L18)+(FAED!K18-FAED!L18)+(CEFID!K18-CEFID!L18)+(CCT!K18-CCT!L18)+(CEPLAN!K18-CEPLAN!L18)+(CAV!K18-CAV!L18)+(CEO!K18-CEO!L18)+(CEAVI!K18-CEAVI!L18)+(CERES!K18-CERES!L18)</f>
        <v>5</v>
      </c>
      <c r="M18" s="98">
        <f t="shared" si="0"/>
        <v>28</v>
      </c>
      <c r="N18" s="99">
        <f t="shared" si="1"/>
        <v>3758.7000000000003</v>
      </c>
      <c r="O18" s="100">
        <f t="shared" si="2"/>
        <v>569.5</v>
      </c>
    </row>
    <row r="19" spans="1:15" ht="153.75" x14ac:dyDescent="0.25">
      <c r="A19" s="86">
        <v>6</v>
      </c>
      <c r="B19" s="87" t="s">
        <v>97</v>
      </c>
      <c r="C19" s="68">
        <v>18</v>
      </c>
      <c r="D19" s="90" t="s">
        <v>75</v>
      </c>
      <c r="E19" s="69" t="s">
        <v>98</v>
      </c>
      <c r="F19" s="69" t="s">
        <v>53</v>
      </c>
      <c r="G19" s="70" t="s">
        <v>66</v>
      </c>
      <c r="H19" s="67" t="s">
        <v>76</v>
      </c>
      <c r="I19" s="56" t="s">
        <v>55</v>
      </c>
      <c r="J19" s="93">
        <v>81.06</v>
      </c>
      <c r="K19" s="96">
        <f>COVEST!K19+PROEX!K19+PROEN!K19+MUSEU!K19+ESAG!K19+CEART!K19+FAED!K19+CEFID!K19+CCT!K19+CEPLAN!K19+CAV!K19+CEO!K19+CEAVI!K19+CERES!K19</f>
        <v>29</v>
      </c>
      <c r="L19" s="97">
        <f>(COVEST!K19-COVEST!L19)+(PROEX!K19-PROEX!L19)+(PROEN!K19-PROEN!L19)+(MUSEU!K19-MUSEU!L19)+(ESAG!K19-ESAG!L19)+(CEART!K19-CEART!L19)+(FAED!K19-FAED!L19)+(CEFID!K19-CEFID!L19)+(CCT!K19-CCT!L19)+(CEPLAN!K19-CEPLAN!L19)+(CAV!K19-CAV!L19)+(CEO!K19-CEO!L19)+(CEAVI!K19-CEAVI!L19)+(CERES!K19-CERES!L19)</f>
        <v>22</v>
      </c>
      <c r="M19" s="98">
        <f t="shared" si="0"/>
        <v>7</v>
      </c>
      <c r="N19" s="99">
        <f t="shared" si="1"/>
        <v>2350.7400000000002</v>
      </c>
      <c r="O19" s="100">
        <f t="shared" si="2"/>
        <v>1783.3200000000002</v>
      </c>
    </row>
    <row r="20" spans="1:15" ht="140.25" x14ac:dyDescent="0.25">
      <c r="A20" s="125">
        <v>7</v>
      </c>
      <c r="B20" s="126" t="s">
        <v>89</v>
      </c>
      <c r="C20" s="73">
        <v>19</v>
      </c>
      <c r="D20" s="47" t="s">
        <v>99</v>
      </c>
      <c r="E20" s="81" t="s">
        <v>90</v>
      </c>
      <c r="F20" s="76" t="s">
        <v>18</v>
      </c>
      <c r="G20" s="77" t="s">
        <v>100</v>
      </c>
      <c r="H20" s="77" t="s">
        <v>101</v>
      </c>
      <c r="I20" s="76" t="s">
        <v>55</v>
      </c>
      <c r="J20" s="95">
        <v>31.63</v>
      </c>
      <c r="K20" s="96">
        <f>COVEST!K20+PROEX!K20+PROEN!K20+MUSEU!K20+ESAG!K20+CEART!K20+FAED!K20+CEFID!K20+CCT!K20+CEPLAN!K20+CAV!K20+CEO!K20+CEAVI!K20+CERES!K20</f>
        <v>245</v>
      </c>
      <c r="L20" s="97">
        <f>(COVEST!K20-COVEST!L20)+(PROEX!K20-PROEX!L20)+(PROEN!K20-PROEN!L20)+(MUSEU!K20-MUSEU!L20)+(ESAG!K20-ESAG!L20)+(CEART!K20-CEART!L20)+(FAED!K20-FAED!L20)+(CEFID!K20-CEFID!L20)+(CCT!K20-CCT!L20)+(CEPLAN!K20-CEPLAN!L20)+(CAV!K20-CAV!L20)+(CEO!K20-CEO!L20)+(CEAVI!K20-CEAVI!L20)+(CERES!K20-CERES!L20)</f>
        <v>60</v>
      </c>
      <c r="M20" s="98">
        <f t="shared" si="0"/>
        <v>185</v>
      </c>
      <c r="N20" s="99">
        <f t="shared" si="1"/>
        <v>7749.3499999999995</v>
      </c>
      <c r="O20" s="100">
        <f t="shared" si="2"/>
        <v>1897.8</v>
      </c>
    </row>
    <row r="21" spans="1:15" ht="102" x14ac:dyDescent="0.25">
      <c r="A21" s="125"/>
      <c r="B21" s="126"/>
      <c r="C21" s="73">
        <v>20</v>
      </c>
      <c r="D21" s="44" t="s">
        <v>102</v>
      </c>
      <c r="E21" s="75" t="s">
        <v>90</v>
      </c>
      <c r="F21" s="76" t="s">
        <v>18</v>
      </c>
      <c r="G21" s="77" t="s">
        <v>100</v>
      </c>
      <c r="H21" s="77" t="s">
        <v>103</v>
      </c>
      <c r="I21" s="76" t="s">
        <v>55</v>
      </c>
      <c r="J21" s="95">
        <v>19</v>
      </c>
      <c r="K21" s="96">
        <f>COVEST!K21+PROEX!K21+PROEN!K21+MUSEU!K21+ESAG!K21+CEART!K21+FAED!K21+CEFID!K21+CCT!K21+CEPLAN!K21+CAV!K21+CEO!K21+CEAVI!K21+CERES!K21</f>
        <v>189</v>
      </c>
      <c r="L21" s="97">
        <f>(COVEST!K21-COVEST!L21)+(PROEX!K21-PROEX!L21)+(PROEN!K21-PROEN!L21)+(MUSEU!K21-MUSEU!L21)+(ESAG!K21-ESAG!L21)+(CEART!K21-CEART!L21)+(FAED!K21-FAED!L21)+(CEFID!K21-CEFID!L21)+(CCT!K21-CCT!L21)+(CEPLAN!K21-CEPLAN!L21)+(CAV!K21-CAV!L21)+(CEO!K21-CEO!L21)+(CEAVI!K21-CEAVI!L21)+(CERES!K21-CERES!L21)</f>
        <v>8</v>
      </c>
      <c r="M21" s="98">
        <f t="shared" si="0"/>
        <v>181</v>
      </c>
      <c r="N21" s="99">
        <f t="shared" si="1"/>
        <v>3591</v>
      </c>
      <c r="O21" s="100">
        <f t="shared" si="2"/>
        <v>152</v>
      </c>
    </row>
    <row r="22" spans="1:15" ht="140.25" x14ac:dyDescent="0.25">
      <c r="A22" s="125"/>
      <c r="B22" s="126"/>
      <c r="C22" s="73">
        <v>21</v>
      </c>
      <c r="D22" s="46" t="s">
        <v>104</v>
      </c>
      <c r="E22" s="81" t="s">
        <v>90</v>
      </c>
      <c r="F22" s="76" t="s">
        <v>18</v>
      </c>
      <c r="G22" s="77" t="s">
        <v>100</v>
      </c>
      <c r="H22" s="77" t="s">
        <v>101</v>
      </c>
      <c r="I22" s="76" t="s">
        <v>55</v>
      </c>
      <c r="J22" s="95">
        <v>31.59</v>
      </c>
      <c r="K22" s="96">
        <f>COVEST!K22+PROEX!K22+PROEN!K22+MUSEU!K22+ESAG!K22+CEART!K22+FAED!K22+CEFID!K22+CCT!K22+CEPLAN!K22+CAV!K22+CEO!K22+CEAVI!K22+CERES!K22</f>
        <v>405</v>
      </c>
      <c r="L22" s="97">
        <f>(COVEST!K22-COVEST!L22)+(PROEX!K22-PROEX!L22)+(PROEN!K22-PROEN!L22)+(MUSEU!K22-MUSEU!L22)+(ESAG!K22-ESAG!L22)+(CEART!K22-CEART!L22)+(FAED!K22-FAED!L22)+(CEFID!K22-CEFID!L22)+(CCT!K22-CCT!L22)+(CEPLAN!K22-CEPLAN!L22)+(CAV!K22-CAV!L22)+(CEO!K22-CEO!L22)+(CEAVI!K22-CEAVI!L22)+(CERES!K22-CERES!L22)</f>
        <v>213</v>
      </c>
      <c r="M22" s="98">
        <f t="shared" si="0"/>
        <v>192</v>
      </c>
      <c r="N22" s="99">
        <f t="shared" si="1"/>
        <v>12793.95</v>
      </c>
      <c r="O22" s="100">
        <f t="shared" si="2"/>
        <v>6728.67</v>
      </c>
    </row>
    <row r="23" spans="1:15" ht="114.75" x14ac:dyDescent="0.25">
      <c r="A23" s="125"/>
      <c r="B23" s="126"/>
      <c r="C23" s="73">
        <v>22</v>
      </c>
      <c r="D23" s="44" t="s">
        <v>105</v>
      </c>
      <c r="E23" s="75" t="s">
        <v>90</v>
      </c>
      <c r="F23" s="76" t="s">
        <v>18</v>
      </c>
      <c r="G23" s="77" t="s">
        <v>100</v>
      </c>
      <c r="H23" s="77" t="s">
        <v>103</v>
      </c>
      <c r="I23" s="76" t="s">
        <v>55</v>
      </c>
      <c r="J23" s="95">
        <v>19</v>
      </c>
      <c r="K23" s="96">
        <f>COVEST!K23+PROEX!K23+PROEN!K23+MUSEU!K23+ESAG!K23+CEART!K23+FAED!K23+CEFID!K23+CCT!K23+CEPLAN!K23+CAV!K23+CEO!K23+CEAVI!K23+CERES!K23</f>
        <v>405</v>
      </c>
      <c r="L23" s="97">
        <f>(COVEST!K23-COVEST!L23)+(PROEX!K23-PROEX!L23)+(PROEN!K23-PROEN!L23)+(MUSEU!K23-MUSEU!L23)+(ESAG!K23-ESAG!L23)+(CEART!K23-CEART!L23)+(FAED!K23-FAED!L23)+(CEFID!K23-CEFID!L23)+(CCT!K23-CCT!L23)+(CEPLAN!K23-CEPLAN!L23)+(CAV!K23-CAV!L23)+(CEO!K23-CEO!L23)+(CEAVI!K23-CEAVI!L23)+(CERES!K23-CERES!L23)</f>
        <v>153</v>
      </c>
      <c r="M23" s="98">
        <f t="shared" si="0"/>
        <v>252</v>
      </c>
      <c r="N23" s="99">
        <f t="shared" si="1"/>
        <v>7695</v>
      </c>
      <c r="O23" s="100">
        <f t="shared" si="2"/>
        <v>2907</v>
      </c>
    </row>
    <row r="24" spans="1:15" ht="52.5" customHeight="1" x14ac:dyDescent="0.25">
      <c r="A24" s="26"/>
      <c r="B24" s="26"/>
      <c r="C24" s="26"/>
      <c r="D24" s="26"/>
      <c r="E24" s="26"/>
      <c r="F24" s="26"/>
      <c r="G24" s="26"/>
      <c r="H24" s="26"/>
      <c r="I24" s="26"/>
      <c r="J24" s="26"/>
      <c r="K24" s="56">
        <f>SUM(K4:K23)</f>
        <v>5661</v>
      </c>
      <c r="L24" s="26"/>
      <c r="M24" s="26"/>
      <c r="N24" s="43">
        <f>SUM(N4:N23)</f>
        <v>143129.82</v>
      </c>
      <c r="O24" s="43">
        <f>SUM(O4:O23)</f>
        <v>76831.67</v>
      </c>
    </row>
    <row r="27" spans="1:15" x14ac:dyDescent="0.25">
      <c r="K27" s="133" t="s">
        <v>81</v>
      </c>
      <c r="L27" s="134"/>
      <c r="M27" s="134"/>
      <c r="N27" s="134"/>
      <c r="O27" s="135"/>
    </row>
    <row r="28" spans="1:15" x14ac:dyDescent="0.25">
      <c r="K28" s="136" t="s">
        <v>27</v>
      </c>
      <c r="L28" s="137"/>
      <c r="M28" s="137"/>
      <c r="N28" s="137"/>
      <c r="O28" s="138"/>
    </row>
    <row r="29" spans="1:15" x14ac:dyDescent="0.25">
      <c r="K29" s="127" t="s">
        <v>82</v>
      </c>
      <c r="L29" s="128"/>
      <c r="M29" s="128"/>
      <c r="N29" s="128"/>
      <c r="O29" s="129"/>
    </row>
    <row r="30" spans="1:15" x14ac:dyDescent="0.25">
      <c r="K30" s="142" t="s">
        <v>77</v>
      </c>
      <c r="L30" s="143"/>
      <c r="M30" s="143"/>
      <c r="N30" s="144"/>
      <c r="O30" s="33">
        <f>N24</f>
        <v>143129.82</v>
      </c>
    </row>
    <row r="31" spans="1:15" x14ac:dyDescent="0.25">
      <c r="K31" s="39" t="s">
        <v>78</v>
      </c>
      <c r="L31" s="40"/>
      <c r="M31" s="34"/>
      <c r="N31" s="34"/>
      <c r="O31" s="35">
        <f>O24</f>
        <v>76831.67</v>
      </c>
    </row>
    <row r="32" spans="1:15" x14ac:dyDescent="0.25">
      <c r="K32" s="39" t="s">
        <v>79</v>
      </c>
      <c r="L32" s="40"/>
      <c r="M32" s="34"/>
      <c r="N32" s="34"/>
      <c r="O32" s="36"/>
    </row>
    <row r="33" spans="11:15" x14ac:dyDescent="0.25">
      <c r="K33" s="41" t="s">
        <v>80</v>
      </c>
      <c r="L33" s="42"/>
      <c r="M33" s="37"/>
      <c r="N33" s="37"/>
      <c r="O33" s="38"/>
    </row>
    <row r="34" spans="11:15" x14ac:dyDescent="0.25">
      <c r="K34" s="130" t="s">
        <v>106</v>
      </c>
      <c r="L34" s="131"/>
      <c r="M34" s="131"/>
      <c r="N34" s="131"/>
      <c r="O34" s="132"/>
    </row>
  </sheetData>
  <mergeCells count="17">
    <mergeCell ref="D1:J1"/>
    <mergeCell ref="K1:O1"/>
    <mergeCell ref="K30:N30"/>
    <mergeCell ref="A1:C1"/>
    <mergeCell ref="A15:A16"/>
    <mergeCell ref="A17:A18"/>
    <mergeCell ref="A20:A23"/>
    <mergeCell ref="A4:A13"/>
    <mergeCell ref="B4:B13"/>
    <mergeCell ref="B15:B16"/>
    <mergeCell ref="B17:B18"/>
    <mergeCell ref="B20:B23"/>
    <mergeCell ref="K29:O29"/>
    <mergeCell ref="K34:O34"/>
    <mergeCell ref="K27:O27"/>
    <mergeCell ref="K28:O28"/>
    <mergeCell ref="A2:O2"/>
  </mergeCells>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A25" workbookViewId="0">
      <selection activeCell="H12" sqref="H12"/>
    </sheetView>
  </sheetViews>
  <sheetFormatPr defaultRowHeight="15" x14ac:dyDescent="0.25"/>
  <sheetData>
    <row r="1" spans="1:8" ht="20.25" x14ac:dyDescent="0.25">
      <c r="A1" s="146" t="s">
        <v>11</v>
      </c>
      <c r="B1" s="146"/>
      <c r="C1" s="146"/>
      <c r="D1" s="146"/>
      <c r="E1" s="146"/>
      <c r="F1" s="146"/>
      <c r="G1" s="146"/>
      <c r="H1" s="146"/>
    </row>
    <row r="2" spans="1:8" ht="20.25" x14ac:dyDescent="0.25">
      <c r="A2" s="13"/>
      <c r="B2" s="14"/>
      <c r="C2" s="13"/>
      <c r="D2" s="13"/>
      <c r="E2" s="13"/>
      <c r="F2" s="13"/>
      <c r="G2" s="13"/>
      <c r="H2" s="13"/>
    </row>
    <row r="3" spans="1:8" ht="15.75" x14ac:dyDescent="0.25">
      <c r="A3" s="147" t="s">
        <v>1</v>
      </c>
      <c r="B3" s="147"/>
      <c r="C3" s="147"/>
      <c r="D3" s="147"/>
      <c r="E3" s="147"/>
      <c r="F3" s="147"/>
      <c r="G3" s="147"/>
      <c r="H3" s="147"/>
    </row>
    <row r="4" spans="1:8" x14ac:dyDescent="0.25">
      <c r="A4" s="13"/>
      <c r="B4" s="15"/>
      <c r="C4" s="13"/>
      <c r="D4" s="13"/>
      <c r="E4" s="13"/>
      <c r="F4" s="13"/>
      <c r="G4" s="13"/>
      <c r="H4" s="13"/>
    </row>
    <row r="5" spans="1:8" x14ac:dyDescent="0.25">
      <c r="A5" s="148" t="s">
        <v>2</v>
      </c>
      <c r="B5" s="148"/>
      <c r="C5" s="148"/>
      <c r="D5" s="148"/>
      <c r="E5" s="148"/>
      <c r="F5" s="148"/>
      <c r="G5" s="148"/>
      <c r="H5" s="148"/>
    </row>
    <row r="6" spans="1:8" x14ac:dyDescent="0.25">
      <c r="A6" s="148" t="s">
        <v>12</v>
      </c>
      <c r="B6" s="148"/>
      <c r="C6" s="148"/>
      <c r="D6" s="148"/>
      <c r="E6" s="148"/>
      <c r="F6" s="148"/>
      <c r="G6" s="148"/>
      <c r="H6" s="148"/>
    </row>
    <row r="7" spans="1:8" x14ac:dyDescent="0.25">
      <c r="A7" s="148" t="s">
        <v>13</v>
      </c>
      <c r="B7" s="148"/>
      <c r="C7" s="148"/>
      <c r="D7" s="148"/>
      <c r="E7" s="148"/>
      <c r="F7" s="148"/>
      <c r="G7" s="148"/>
      <c r="H7" s="148"/>
    </row>
    <row r="8" spans="1:8" x14ac:dyDescent="0.25">
      <c r="A8" s="148" t="s">
        <v>5</v>
      </c>
      <c r="B8" s="148"/>
      <c r="C8" s="148"/>
      <c r="D8" s="148"/>
      <c r="E8" s="148"/>
      <c r="F8" s="148"/>
      <c r="G8" s="148"/>
      <c r="H8" s="148"/>
    </row>
    <row r="9" spans="1:8" x14ac:dyDescent="0.25">
      <c r="A9" s="13"/>
      <c r="B9" s="16"/>
      <c r="C9" s="13"/>
      <c r="D9" s="13"/>
      <c r="E9" s="13"/>
      <c r="F9" s="13"/>
      <c r="G9" s="13"/>
      <c r="H9" s="13"/>
    </row>
    <row r="10" spans="1:8" x14ac:dyDescent="0.25">
      <c r="A10" s="149" t="s">
        <v>14</v>
      </c>
      <c r="B10" s="149"/>
      <c r="C10" s="149"/>
      <c r="D10" s="149"/>
      <c r="E10" s="149"/>
      <c r="F10" s="149"/>
      <c r="G10" s="149"/>
      <c r="H10" s="149"/>
    </row>
    <row r="11" spans="1:8" ht="15.75" thickBot="1" x14ac:dyDescent="0.3">
      <c r="A11" s="13"/>
      <c r="B11" s="17"/>
      <c r="C11" s="13"/>
      <c r="D11" s="13"/>
      <c r="E11" s="13"/>
      <c r="F11" s="13"/>
      <c r="G11" s="13"/>
      <c r="H11" s="13"/>
    </row>
    <row r="12" spans="1:8" ht="84" thickBot="1" x14ac:dyDescent="0.3">
      <c r="A12" s="18" t="s">
        <v>15</v>
      </c>
      <c r="B12" s="18" t="s">
        <v>16</v>
      </c>
      <c r="C12" s="19" t="s">
        <v>17</v>
      </c>
      <c r="D12" s="19" t="s">
        <v>18</v>
      </c>
      <c r="E12" s="19" t="s">
        <v>19</v>
      </c>
      <c r="F12" s="19" t="s">
        <v>20</v>
      </c>
      <c r="G12" s="19" t="s">
        <v>21</v>
      </c>
      <c r="H12" s="19" t="s">
        <v>22</v>
      </c>
    </row>
    <row r="13" spans="1:8" ht="15.75" thickBot="1" x14ac:dyDescent="0.3">
      <c r="A13" s="20"/>
      <c r="B13" s="20"/>
      <c r="C13" s="21"/>
      <c r="D13" s="21"/>
      <c r="E13" s="21"/>
      <c r="F13" s="21"/>
      <c r="G13" s="21"/>
      <c r="H13" s="21"/>
    </row>
    <row r="14" spans="1:8" ht="15.75" thickBot="1" x14ac:dyDescent="0.3">
      <c r="A14" s="20"/>
      <c r="B14" s="20"/>
      <c r="C14" s="21"/>
      <c r="D14" s="21"/>
      <c r="E14" s="21"/>
      <c r="F14" s="21"/>
      <c r="G14" s="21"/>
      <c r="H14" s="21"/>
    </row>
    <row r="15" spans="1:8" ht="15.75" thickBot="1" x14ac:dyDescent="0.3">
      <c r="A15" s="20"/>
      <c r="B15" s="20"/>
      <c r="C15" s="21"/>
      <c r="D15" s="21"/>
      <c r="E15" s="21"/>
      <c r="F15" s="21"/>
      <c r="G15" s="21"/>
      <c r="H15" s="21"/>
    </row>
    <row r="16" spans="1:8" ht="15.75" thickBot="1" x14ac:dyDescent="0.3">
      <c r="A16" s="20"/>
      <c r="B16" s="20"/>
      <c r="C16" s="21"/>
      <c r="D16" s="21"/>
      <c r="E16" s="21"/>
      <c r="F16" s="21"/>
      <c r="G16" s="21"/>
      <c r="H16" s="21"/>
    </row>
    <row r="17" spans="1:8" ht="15.75" thickBot="1" x14ac:dyDescent="0.3">
      <c r="A17" s="22"/>
      <c r="B17" s="22"/>
      <c r="C17" s="23"/>
      <c r="D17" s="23"/>
      <c r="E17" s="23"/>
      <c r="F17" s="23"/>
      <c r="G17" s="23"/>
      <c r="H17" s="23"/>
    </row>
    <row r="18" spans="1:8" x14ac:dyDescent="0.25">
      <c r="A18" s="13"/>
      <c r="B18" s="24"/>
      <c r="C18" s="25"/>
      <c r="D18" s="25"/>
      <c r="E18" s="25"/>
      <c r="F18" s="25"/>
      <c r="G18" s="25"/>
      <c r="H18" s="25"/>
    </row>
    <row r="19" spans="1:8" x14ac:dyDescent="0.25">
      <c r="A19" s="150" t="s">
        <v>23</v>
      </c>
      <c r="B19" s="150"/>
      <c r="C19" s="150"/>
      <c r="D19" s="150"/>
      <c r="E19" s="150"/>
      <c r="F19" s="150"/>
      <c r="G19" s="150"/>
      <c r="H19" s="150"/>
    </row>
    <row r="20" spans="1:8" x14ac:dyDescent="0.25">
      <c r="A20" s="151" t="s">
        <v>24</v>
      </c>
      <c r="B20" s="151"/>
      <c r="C20" s="151"/>
      <c r="D20" s="151"/>
      <c r="E20" s="151"/>
      <c r="F20" s="151"/>
      <c r="G20" s="151"/>
      <c r="H20" s="151"/>
    </row>
    <row r="21" spans="1:8" x14ac:dyDescent="0.25">
      <c r="A21" s="13"/>
      <c r="B21" s="17"/>
      <c r="C21" s="13"/>
      <c r="D21" s="13"/>
      <c r="E21" s="13"/>
      <c r="F21" s="13"/>
      <c r="G21" s="13"/>
      <c r="H21" s="13"/>
    </row>
    <row r="22" spans="1:8" x14ac:dyDescent="0.25">
      <c r="A22" s="13"/>
      <c r="B22" s="17"/>
      <c r="C22" s="13"/>
      <c r="D22" s="13"/>
      <c r="E22" s="13"/>
      <c r="F22" s="13"/>
      <c r="G22" s="13"/>
      <c r="H22" s="13"/>
    </row>
    <row r="23" spans="1:8" x14ac:dyDescent="0.25">
      <c r="A23" s="13"/>
      <c r="B23" s="17"/>
      <c r="C23" s="13"/>
      <c r="D23" s="13"/>
      <c r="E23" s="13"/>
      <c r="F23" s="13"/>
      <c r="G23" s="13"/>
      <c r="H23" s="13"/>
    </row>
    <row r="24" spans="1:8" x14ac:dyDescent="0.25">
      <c r="A24" s="152" t="s">
        <v>25</v>
      </c>
      <c r="B24" s="152"/>
      <c r="C24" s="152"/>
      <c r="D24" s="152"/>
      <c r="E24" s="152"/>
      <c r="F24" s="152"/>
      <c r="G24" s="152"/>
      <c r="H24" s="152"/>
    </row>
    <row r="25" spans="1:8" x14ac:dyDescent="0.25">
      <c r="A25" s="152" t="s">
        <v>26</v>
      </c>
      <c r="B25" s="152"/>
      <c r="C25" s="152"/>
      <c r="D25" s="152"/>
      <c r="E25" s="152"/>
      <c r="F25" s="152"/>
      <c r="G25" s="152"/>
      <c r="H25" s="152"/>
    </row>
    <row r="26" spans="1:8" x14ac:dyDescent="0.25">
      <c r="A26" s="145" t="s">
        <v>10</v>
      </c>
      <c r="B26" s="145"/>
      <c r="C26" s="145"/>
      <c r="D26" s="145"/>
      <c r="E26" s="145"/>
      <c r="F26" s="145"/>
      <c r="G26" s="145"/>
      <c r="H26" s="145"/>
    </row>
  </sheetData>
  <mergeCells count="12">
    <mergeCell ref="A26:H26"/>
    <mergeCell ref="A1:H1"/>
    <mergeCell ref="A3:H3"/>
    <mergeCell ref="A5:H5"/>
    <mergeCell ref="A6:H6"/>
    <mergeCell ref="A7:H7"/>
    <mergeCell ref="A8:H8"/>
    <mergeCell ref="A10:H10"/>
    <mergeCell ref="A19:H19"/>
    <mergeCell ref="A20:H20"/>
    <mergeCell ref="A24:H24"/>
    <mergeCell ref="A25:H25"/>
  </mergeCells>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zoomScale="80" zoomScaleNormal="80" workbookViewId="0">
      <selection activeCell="H27" sqref="H27"/>
    </sheetView>
  </sheetViews>
  <sheetFormatPr defaultRowHeight="15" x14ac:dyDescent="0.25"/>
  <cols>
    <col min="1" max="1" width="84.85546875" customWidth="1"/>
  </cols>
  <sheetData>
    <row r="1" spans="1:1" ht="20.25" x14ac:dyDescent="0.25">
      <c r="A1" s="1" t="s">
        <v>0</v>
      </c>
    </row>
    <row r="2" spans="1:1" x14ac:dyDescent="0.25">
      <c r="A2" s="2"/>
    </row>
    <row r="3" spans="1:1" x14ac:dyDescent="0.25">
      <c r="A3" s="2"/>
    </row>
    <row r="4" spans="1:1" ht="78" customHeight="1" x14ac:dyDescent="0.25">
      <c r="A4" s="11" t="s">
        <v>1</v>
      </c>
    </row>
    <row r="5" spans="1:1" x14ac:dyDescent="0.25">
      <c r="A5" s="3"/>
    </row>
    <row r="6" spans="1:1" x14ac:dyDescent="0.25">
      <c r="A6" s="2"/>
    </row>
    <row r="7" spans="1:1" x14ac:dyDescent="0.25">
      <c r="A7" s="2"/>
    </row>
    <row r="8" spans="1:1" x14ac:dyDescent="0.25">
      <c r="A8" s="4" t="s">
        <v>2</v>
      </c>
    </row>
    <row r="9" spans="1:1" x14ac:dyDescent="0.25">
      <c r="A9" s="4" t="s">
        <v>3</v>
      </c>
    </row>
    <row r="10" spans="1:1" x14ac:dyDescent="0.25">
      <c r="A10" s="4" t="s">
        <v>4</v>
      </c>
    </row>
    <row r="11" spans="1:1" ht="69.75" customHeight="1" x14ac:dyDescent="0.25">
      <c r="A11" s="4" t="s">
        <v>5</v>
      </c>
    </row>
    <row r="12" spans="1:1" x14ac:dyDescent="0.25">
      <c r="A12" s="2"/>
    </row>
    <row r="13" spans="1:1" x14ac:dyDescent="0.25">
      <c r="A13" s="2"/>
    </row>
    <row r="14" spans="1:1" ht="15.75" x14ac:dyDescent="0.25">
      <c r="A14" s="6"/>
    </row>
    <row r="15" spans="1:1" ht="109.5" customHeight="1" x14ac:dyDescent="0.25">
      <c r="A15" s="12" t="s">
        <v>6</v>
      </c>
    </row>
    <row r="16" spans="1:1" x14ac:dyDescent="0.25">
      <c r="A16" s="5"/>
    </row>
    <row r="17" spans="1:1" x14ac:dyDescent="0.25">
      <c r="A17" s="2"/>
    </row>
    <row r="18" spans="1:1" x14ac:dyDescent="0.25">
      <c r="A18" s="2"/>
    </row>
    <row r="19" spans="1:1" x14ac:dyDescent="0.25">
      <c r="A19" s="2"/>
    </row>
    <row r="20" spans="1:1" x14ac:dyDescent="0.25">
      <c r="A20" s="7" t="s">
        <v>7</v>
      </c>
    </row>
    <row r="21" spans="1:1" x14ac:dyDescent="0.25">
      <c r="A21" s="8" t="s">
        <v>8</v>
      </c>
    </row>
    <row r="22" spans="1:1" x14ac:dyDescent="0.25">
      <c r="A22" s="2"/>
    </row>
    <row r="23" spans="1:1" x14ac:dyDescent="0.25">
      <c r="A23" s="2"/>
    </row>
    <row r="24" spans="1:1" x14ac:dyDescent="0.25">
      <c r="A24" s="2"/>
    </row>
    <row r="25" spans="1:1" x14ac:dyDescent="0.25">
      <c r="A25" s="2"/>
    </row>
    <row r="26" spans="1:1" x14ac:dyDescent="0.25">
      <c r="A26" s="2"/>
    </row>
    <row r="27" spans="1:1" x14ac:dyDescent="0.25">
      <c r="A27" s="2"/>
    </row>
    <row r="28" spans="1:1" ht="18.75" x14ac:dyDescent="0.25">
      <c r="A28" s="9"/>
    </row>
    <row r="29" spans="1:1" x14ac:dyDescent="0.25">
      <c r="A29" s="10" t="s">
        <v>9</v>
      </c>
    </row>
    <row r="30" spans="1:1" x14ac:dyDescent="0.25">
      <c r="A30" s="8" t="s">
        <v>10</v>
      </c>
    </row>
  </sheetData>
  <pageMargins left="0.511811024" right="0.511811024" top="0.78740157499999996" bottom="0.78740157499999996" header="0.31496062000000002" footer="0.31496062000000002"/>
  <pageSetup paperSize="256" orientation="portrait" horizontalDpi="203" verticalDpi="20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2"/>
  <sheetViews>
    <sheetView topLeftCell="F1" zoomScale="93" zoomScaleNormal="93" workbookViewId="0">
      <selection activeCell="K17" sqref="K17"/>
    </sheetView>
  </sheetViews>
  <sheetFormatPr defaultRowHeight="15" x14ac:dyDescent="0.25"/>
  <cols>
    <col min="2" max="2" width="40.28515625" customWidth="1"/>
    <col min="3" max="3" width="11.140625" customWidth="1"/>
    <col min="4" max="4" width="92.5703125" customWidth="1"/>
    <col min="10" max="10" width="12.5703125" bestFit="1" customWidth="1"/>
    <col min="14" max="14" width="14.28515625" customWidth="1"/>
    <col min="15" max="15" width="13.28515625" customWidth="1"/>
    <col min="16" max="16" width="14" customWidth="1"/>
    <col min="17" max="17" width="14.28515625" customWidth="1"/>
    <col min="18" max="18" width="11.5703125" bestFit="1" customWidth="1"/>
  </cols>
  <sheetData>
    <row r="1" spans="1:25" ht="15" customHeight="1" x14ac:dyDescent="0.25">
      <c r="A1" s="112" t="s">
        <v>81</v>
      </c>
      <c r="B1" s="112"/>
      <c r="C1" s="112"/>
      <c r="D1" s="118" t="s">
        <v>27</v>
      </c>
      <c r="E1" s="118"/>
      <c r="F1" s="118"/>
      <c r="G1" s="66"/>
      <c r="H1" s="118" t="s">
        <v>82</v>
      </c>
      <c r="I1" s="118"/>
      <c r="J1" s="118"/>
      <c r="K1" s="118"/>
      <c r="L1" s="118"/>
      <c r="M1" s="118"/>
      <c r="N1" s="111" t="s">
        <v>127</v>
      </c>
      <c r="O1" s="111" t="s">
        <v>128</v>
      </c>
      <c r="P1" s="111" t="s">
        <v>129</v>
      </c>
      <c r="Q1" s="111" t="s">
        <v>130</v>
      </c>
      <c r="R1" s="111" t="s">
        <v>131</v>
      </c>
      <c r="S1" s="111" t="s">
        <v>83</v>
      </c>
      <c r="T1" s="111" t="s">
        <v>83</v>
      </c>
      <c r="U1" s="111" t="s">
        <v>83</v>
      </c>
      <c r="V1" s="111" t="s">
        <v>83</v>
      </c>
      <c r="W1" s="111" t="s">
        <v>83</v>
      </c>
      <c r="X1" s="111" t="s">
        <v>83</v>
      </c>
      <c r="Y1" s="111" t="s">
        <v>83</v>
      </c>
    </row>
    <row r="2" spans="1:25" x14ac:dyDescent="0.25">
      <c r="A2" s="112" t="s">
        <v>84</v>
      </c>
      <c r="B2" s="112"/>
      <c r="C2" s="112"/>
      <c r="D2" s="112"/>
      <c r="E2" s="112"/>
      <c r="F2" s="112"/>
      <c r="G2" s="112"/>
      <c r="H2" s="112"/>
      <c r="I2" s="112"/>
      <c r="J2" s="112"/>
      <c r="K2" s="112"/>
      <c r="L2" s="112"/>
      <c r="M2" s="112"/>
      <c r="N2" s="111"/>
      <c r="O2" s="111"/>
      <c r="P2" s="111"/>
      <c r="Q2" s="111"/>
      <c r="R2" s="111"/>
      <c r="S2" s="111"/>
      <c r="T2" s="111"/>
      <c r="U2" s="111"/>
      <c r="V2" s="111"/>
      <c r="W2" s="111"/>
      <c r="X2" s="111"/>
      <c r="Y2" s="111"/>
    </row>
    <row r="3" spans="1:25" ht="45" x14ac:dyDescent="0.25">
      <c r="A3" s="57" t="s">
        <v>29</v>
      </c>
      <c r="B3" s="57" t="s">
        <v>30</v>
      </c>
      <c r="C3" s="58" t="s">
        <v>31</v>
      </c>
      <c r="D3" s="58" t="s">
        <v>32</v>
      </c>
      <c r="E3" s="58" t="s">
        <v>33</v>
      </c>
      <c r="F3" s="58" t="s">
        <v>34</v>
      </c>
      <c r="G3" s="58" t="s">
        <v>35</v>
      </c>
      <c r="H3" s="58" t="s">
        <v>85</v>
      </c>
      <c r="I3" s="58" t="s">
        <v>37</v>
      </c>
      <c r="J3" s="64" t="s">
        <v>38</v>
      </c>
      <c r="K3" s="59" t="s">
        <v>39</v>
      </c>
      <c r="L3" s="60" t="s">
        <v>86</v>
      </c>
      <c r="M3" s="57" t="s">
        <v>87</v>
      </c>
      <c r="N3" s="101">
        <v>43557</v>
      </c>
      <c r="O3" s="101">
        <v>43559</v>
      </c>
      <c r="P3" s="101">
        <v>43629</v>
      </c>
      <c r="Q3" s="101">
        <v>43705</v>
      </c>
      <c r="R3" s="101">
        <v>43714</v>
      </c>
      <c r="S3" s="61" t="s">
        <v>88</v>
      </c>
      <c r="T3" s="61" t="s">
        <v>88</v>
      </c>
      <c r="U3" s="61" t="s">
        <v>88</v>
      </c>
      <c r="V3" s="61" t="s">
        <v>88</v>
      </c>
      <c r="W3" s="61" t="s">
        <v>88</v>
      </c>
      <c r="X3" s="61" t="s">
        <v>88</v>
      </c>
      <c r="Y3" s="61" t="s">
        <v>88</v>
      </c>
    </row>
    <row r="4" spans="1:25" ht="39" x14ac:dyDescent="0.25">
      <c r="A4" s="113">
        <v>1</v>
      </c>
      <c r="B4" s="115" t="s">
        <v>89</v>
      </c>
      <c r="C4" s="52">
        <v>1</v>
      </c>
      <c r="D4" s="53" t="s">
        <v>44</v>
      </c>
      <c r="E4" s="91" t="s">
        <v>90</v>
      </c>
      <c r="F4" s="56" t="s">
        <v>18</v>
      </c>
      <c r="G4" s="67" t="s">
        <v>45</v>
      </c>
      <c r="H4" s="67" t="s">
        <v>46</v>
      </c>
      <c r="I4" s="56" t="s">
        <v>47</v>
      </c>
      <c r="J4" s="82">
        <v>20.99</v>
      </c>
      <c r="K4" s="50"/>
      <c r="L4" s="62">
        <f>K4-SUM(N4:Y4)</f>
        <v>0</v>
      </c>
      <c r="M4" s="63" t="s">
        <v>91</v>
      </c>
      <c r="N4" s="49"/>
      <c r="O4" s="49"/>
      <c r="P4" s="49"/>
      <c r="Q4" s="49"/>
      <c r="R4" s="49"/>
      <c r="S4" s="49"/>
      <c r="T4" s="49"/>
      <c r="U4" s="49"/>
      <c r="V4" s="49"/>
      <c r="W4" s="49"/>
      <c r="X4" s="49"/>
      <c r="Y4" s="49"/>
    </row>
    <row r="5" spans="1:25" ht="26.25" x14ac:dyDescent="0.25">
      <c r="A5" s="114"/>
      <c r="B5" s="116"/>
      <c r="C5" s="52">
        <v>2</v>
      </c>
      <c r="D5" s="54" t="s">
        <v>48</v>
      </c>
      <c r="E5" s="91" t="s">
        <v>90</v>
      </c>
      <c r="F5" s="56" t="s">
        <v>18</v>
      </c>
      <c r="G5" s="67" t="s">
        <v>45</v>
      </c>
      <c r="H5" s="67" t="s">
        <v>49</v>
      </c>
      <c r="I5" s="56" t="s">
        <v>47</v>
      </c>
      <c r="J5" s="82">
        <v>43.16</v>
      </c>
      <c r="K5" s="50"/>
      <c r="L5" s="62">
        <f t="shared" ref="L5:L23" si="0">K5-SUM(N5:Y5)</f>
        <v>0</v>
      </c>
      <c r="M5" s="63" t="s">
        <v>91</v>
      </c>
      <c r="N5" s="49"/>
      <c r="O5" s="49"/>
      <c r="P5" s="49"/>
      <c r="Q5" s="49"/>
      <c r="R5" s="49"/>
      <c r="S5" s="49"/>
      <c r="T5" s="49"/>
      <c r="U5" s="49"/>
      <c r="V5" s="49"/>
      <c r="W5" s="49"/>
      <c r="X5" s="49"/>
      <c r="Y5" s="49"/>
    </row>
    <row r="6" spans="1:25" ht="26.25" x14ac:dyDescent="0.25">
      <c r="A6" s="114"/>
      <c r="B6" s="116"/>
      <c r="C6" s="52">
        <v>3</v>
      </c>
      <c r="D6" s="54" t="s">
        <v>50</v>
      </c>
      <c r="E6" s="91" t="s">
        <v>90</v>
      </c>
      <c r="F6" s="56" t="s">
        <v>18</v>
      </c>
      <c r="G6" s="67" t="s">
        <v>45</v>
      </c>
      <c r="H6" s="67" t="s">
        <v>51</v>
      </c>
      <c r="I6" s="56" t="s">
        <v>47</v>
      </c>
      <c r="J6" s="82">
        <v>40.47</v>
      </c>
      <c r="K6" s="51"/>
      <c r="L6" s="62">
        <f t="shared" si="0"/>
        <v>0</v>
      </c>
      <c r="M6" s="63" t="s">
        <v>91</v>
      </c>
      <c r="N6" s="49"/>
      <c r="O6" s="49"/>
      <c r="P6" s="49"/>
      <c r="Q6" s="49"/>
      <c r="R6" s="49"/>
      <c r="S6" s="49"/>
      <c r="T6" s="49"/>
      <c r="U6" s="49"/>
      <c r="V6" s="49"/>
      <c r="W6" s="49"/>
      <c r="X6" s="49"/>
      <c r="Y6" s="49"/>
    </row>
    <row r="7" spans="1:25" ht="25.5" x14ac:dyDescent="0.25">
      <c r="A7" s="114"/>
      <c r="B7" s="116"/>
      <c r="C7" s="52">
        <v>4</v>
      </c>
      <c r="D7" s="90" t="s">
        <v>52</v>
      </c>
      <c r="E7" s="91" t="s">
        <v>90</v>
      </c>
      <c r="F7" s="56" t="s">
        <v>53</v>
      </c>
      <c r="G7" s="67" t="s">
        <v>45</v>
      </c>
      <c r="H7" s="67" t="s">
        <v>54</v>
      </c>
      <c r="I7" s="56" t="s">
        <v>55</v>
      </c>
      <c r="J7" s="82">
        <v>34.159999999999997</v>
      </c>
      <c r="K7" s="51"/>
      <c r="L7" s="62">
        <f t="shared" si="0"/>
        <v>0</v>
      </c>
      <c r="M7" s="63" t="s">
        <v>91</v>
      </c>
      <c r="N7" s="49"/>
      <c r="O7" s="49"/>
      <c r="P7" s="49"/>
      <c r="Q7" s="49"/>
      <c r="R7" s="49"/>
      <c r="S7" s="49"/>
      <c r="T7" s="49"/>
      <c r="U7" s="49"/>
      <c r="V7" s="49"/>
      <c r="W7" s="49"/>
      <c r="X7" s="49"/>
      <c r="Y7" s="49"/>
    </row>
    <row r="8" spans="1:25" ht="26.25" x14ac:dyDescent="0.25">
      <c r="A8" s="114"/>
      <c r="B8" s="116"/>
      <c r="C8" s="52">
        <v>5</v>
      </c>
      <c r="D8" s="54" t="s">
        <v>56</v>
      </c>
      <c r="E8" s="91" t="s">
        <v>90</v>
      </c>
      <c r="F8" s="56" t="s">
        <v>18</v>
      </c>
      <c r="G8" s="67" t="s">
        <v>45</v>
      </c>
      <c r="H8" s="67" t="s">
        <v>57</v>
      </c>
      <c r="I8" s="56" t="s">
        <v>47</v>
      </c>
      <c r="J8" s="82">
        <v>54</v>
      </c>
      <c r="K8" s="51"/>
      <c r="L8" s="62">
        <f t="shared" si="0"/>
        <v>0</v>
      </c>
      <c r="M8" s="63" t="s">
        <v>91</v>
      </c>
      <c r="N8" s="49"/>
      <c r="O8" s="49"/>
      <c r="P8" s="49"/>
      <c r="Q8" s="49"/>
      <c r="R8" s="49"/>
      <c r="S8" s="49"/>
      <c r="T8" s="49"/>
      <c r="U8" s="49"/>
      <c r="V8" s="49"/>
      <c r="W8" s="49"/>
      <c r="X8" s="49"/>
      <c r="Y8" s="49"/>
    </row>
    <row r="9" spans="1:25" ht="26.25" x14ac:dyDescent="0.25">
      <c r="A9" s="114"/>
      <c r="B9" s="116"/>
      <c r="C9" s="52">
        <v>6</v>
      </c>
      <c r="D9" s="55" t="s">
        <v>58</v>
      </c>
      <c r="E9" s="91" t="s">
        <v>90</v>
      </c>
      <c r="F9" s="56" t="s">
        <v>18</v>
      </c>
      <c r="G9" s="67" t="s">
        <v>45</v>
      </c>
      <c r="H9" s="67" t="s">
        <v>57</v>
      </c>
      <c r="I9" s="56" t="s">
        <v>47</v>
      </c>
      <c r="J9" s="82">
        <v>74.45</v>
      </c>
      <c r="K9" s="51">
        <v>2</v>
      </c>
      <c r="L9" s="62">
        <f t="shared" si="0"/>
        <v>2</v>
      </c>
      <c r="M9" s="63" t="s">
        <v>91</v>
      </c>
      <c r="N9" s="49"/>
      <c r="O9" s="49"/>
      <c r="P9" s="49"/>
      <c r="Q9" s="49"/>
      <c r="R9" s="49"/>
      <c r="S9" s="49"/>
      <c r="T9" s="49"/>
      <c r="U9" s="49"/>
      <c r="V9" s="49"/>
      <c r="W9" s="49"/>
      <c r="X9" s="49"/>
      <c r="Y9" s="49"/>
    </row>
    <row r="10" spans="1:25" ht="39" x14ac:dyDescent="0.25">
      <c r="A10" s="114"/>
      <c r="B10" s="116"/>
      <c r="C10" s="52">
        <v>7</v>
      </c>
      <c r="D10" s="55" t="s">
        <v>59</v>
      </c>
      <c r="E10" s="91" t="s">
        <v>90</v>
      </c>
      <c r="F10" s="56" t="s">
        <v>18</v>
      </c>
      <c r="G10" s="67" t="s">
        <v>45</v>
      </c>
      <c r="H10" s="67" t="s">
        <v>60</v>
      </c>
      <c r="I10" s="56" t="s">
        <v>47</v>
      </c>
      <c r="J10" s="82">
        <v>36.270000000000003</v>
      </c>
      <c r="K10" s="51">
        <v>6</v>
      </c>
      <c r="L10" s="62">
        <f t="shared" si="0"/>
        <v>6</v>
      </c>
      <c r="M10" s="63" t="s">
        <v>91</v>
      </c>
      <c r="N10" s="49"/>
      <c r="O10" s="49"/>
      <c r="P10" s="49"/>
      <c r="Q10" s="49"/>
      <c r="R10" s="49"/>
      <c r="S10" s="49"/>
      <c r="T10" s="49"/>
      <c r="U10" s="49"/>
      <c r="V10" s="49"/>
      <c r="W10" s="49"/>
      <c r="X10" s="49"/>
      <c r="Y10" s="49"/>
    </row>
    <row r="11" spans="1:25" ht="39" x14ac:dyDescent="0.25">
      <c r="A11" s="114"/>
      <c r="B11" s="116"/>
      <c r="C11" s="52">
        <v>8</v>
      </c>
      <c r="D11" s="55" t="s">
        <v>61</v>
      </c>
      <c r="E11" s="91" t="s">
        <v>90</v>
      </c>
      <c r="F11" s="56" t="s">
        <v>18</v>
      </c>
      <c r="G11" s="67" t="s">
        <v>45</v>
      </c>
      <c r="H11" s="67" t="s">
        <v>62</v>
      </c>
      <c r="I11" s="56" t="s">
        <v>47</v>
      </c>
      <c r="J11" s="82">
        <v>18.68</v>
      </c>
      <c r="K11" s="51">
        <v>6</v>
      </c>
      <c r="L11" s="62">
        <f t="shared" si="0"/>
        <v>6</v>
      </c>
      <c r="M11" s="63" t="s">
        <v>91</v>
      </c>
      <c r="N11" s="49"/>
      <c r="O11" s="49"/>
      <c r="P11" s="49"/>
      <c r="Q11" s="49"/>
      <c r="R11" s="49"/>
      <c r="S11" s="49"/>
      <c r="T11" s="49"/>
      <c r="U11" s="49"/>
      <c r="V11" s="49"/>
      <c r="W11" s="49"/>
      <c r="X11" s="49"/>
      <c r="Y11" s="49"/>
    </row>
    <row r="12" spans="1:25" ht="26.25" x14ac:dyDescent="0.25">
      <c r="A12" s="114"/>
      <c r="B12" s="116"/>
      <c r="C12" s="52">
        <v>9</v>
      </c>
      <c r="D12" s="55" t="s">
        <v>63</v>
      </c>
      <c r="E12" s="91" t="s">
        <v>90</v>
      </c>
      <c r="F12" s="56" t="s">
        <v>18</v>
      </c>
      <c r="G12" s="67" t="s">
        <v>45</v>
      </c>
      <c r="H12" s="67" t="s">
        <v>64</v>
      </c>
      <c r="I12" s="56" t="s">
        <v>47</v>
      </c>
      <c r="J12" s="82">
        <v>71.459999999999994</v>
      </c>
      <c r="K12" s="51">
        <v>2</v>
      </c>
      <c r="L12" s="62">
        <f t="shared" si="0"/>
        <v>2</v>
      </c>
      <c r="M12" s="63" t="s">
        <v>91</v>
      </c>
      <c r="N12" s="49"/>
      <c r="O12" s="49"/>
      <c r="P12" s="49"/>
      <c r="Q12" s="49"/>
      <c r="R12" s="49"/>
      <c r="S12" s="49"/>
      <c r="T12" s="49"/>
      <c r="U12" s="49"/>
      <c r="V12" s="49"/>
      <c r="W12" s="49"/>
      <c r="X12" s="49"/>
      <c r="Y12" s="49"/>
    </row>
    <row r="13" spans="1:25" ht="26.25" x14ac:dyDescent="0.25">
      <c r="A13" s="114"/>
      <c r="B13" s="117"/>
      <c r="C13" s="68">
        <v>10</v>
      </c>
      <c r="D13" s="55" t="s">
        <v>65</v>
      </c>
      <c r="E13" s="91" t="s">
        <v>90</v>
      </c>
      <c r="F13" s="69" t="s">
        <v>18</v>
      </c>
      <c r="G13" s="70" t="s">
        <v>45</v>
      </c>
      <c r="H13" s="70" t="s">
        <v>57</v>
      </c>
      <c r="I13" s="69" t="s">
        <v>47</v>
      </c>
      <c r="J13" s="82">
        <v>164</v>
      </c>
      <c r="K13" s="51"/>
      <c r="L13" s="62">
        <f t="shared" si="0"/>
        <v>0</v>
      </c>
      <c r="M13" s="63" t="s">
        <v>91</v>
      </c>
      <c r="N13" s="49"/>
      <c r="O13" s="49"/>
      <c r="P13" s="49"/>
      <c r="Q13" s="49"/>
      <c r="R13" s="49"/>
      <c r="S13" s="49"/>
      <c r="T13" s="49"/>
      <c r="U13" s="49"/>
      <c r="V13" s="49"/>
      <c r="W13" s="49"/>
      <c r="X13" s="49"/>
      <c r="Y13" s="49"/>
    </row>
    <row r="14" spans="1:25" ht="39" x14ac:dyDescent="0.25">
      <c r="A14" s="88">
        <v>2</v>
      </c>
      <c r="B14" s="89" t="s">
        <v>89</v>
      </c>
      <c r="C14" s="73">
        <v>11</v>
      </c>
      <c r="D14" s="45" t="s">
        <v>92</v>
      </c>
      <c r="E14" s="75" t="s">
        <v>90</v>
      </c>
      <c r="F14" s="76" t="s">
        <v>18</v>
      </c>
      <c r="G14" s="77" t="s">
        <v>66</v>
      </c>
      <c r="H14" s="77" t="s">
        <v>67</v>
      </c>
      <c r="I14" s="76" t="s">
        <v>55</v>
      </c>
      <c r="J14" s="83">
        <v>17.96</v>
      </c>
      <c r="K14" s="51">
        <f>600-20</f>
        <v>580</v>
      </c>
      <c r="L14" s="62">
        <f t="shared" si="0"/>
        <v>50</v>
      </c>
      <c r="M14" s="63" t="s">
        <v>91</v>
      </c>
      <c r="N14" s="106"/>
      <c r="O14" s="102">
        <v>130</v>
      </c>
      <c r="P14" s="102">
        <v>300</v>
      </c>
      <c r="Q14" s="107">
        <v>50</v>
      </c>
      <c r="R14" s="102">
        <v>50</v>
      </c>
      <c r="S14" s="49"/>
      <c r="T14" s="49"/>
      <c r="U14" s="49"/>
      <c r="V14" s="49"/>
      <c r="W14" s="49"/>
      <c r="X14" s="49"/>
      <c r="Y14" s="49"/>
    </row>
    <row r="15" spans="1:25" ht="89.25" x14ac:dyDescent="0.25">
      <c r="A15" s="119">
        <v>3</v>
      </c>
      <c r="B15" s="120" t="s">
        <v>89</v>
      </c>
      <c r="C15" s="52">
        <v>12</v>
      </c>
      <c r="D15" s="92" t="s">
        <v>93</v>
      </c>
      <c r="E15" s="91" t="s">
        <v>90</v>
      </c>
      <c r="F15" s="56" t="s">
        <v>18</v>
      </c>
      <c r="G15" s="67" t="s">
        <v>66</v>
      </c>
      <c r="H15" s="67" t="s">
        <v>68</v>
      </c>
      <c r="I15" s="56" t="s">
        <v>55</v>
      </c>
      <c r="J15" s="82">
        <v>40.68</v>
      </c>
      <c r="K15" s="51">
        <v>300</v>
      </c>
      <c r="L15" s="62">
        <f t="shared" si="0"/>
        <v>0</v>
      </c>
      <c r="M15" s="63" t="s">
        <v>91</v>
      </c>
      <c r="N15" s="49"/>
      <c r="O15" s="49"/>
      <c r="P15" s="102">
        <v>300</v>
      </c>
      <c r="Q15" s="49"/>
      <c r="R15" s="49"/>
      <c r="S15" s="49"/>
      <c r="T15" s="49"/>
      <c r="U15" s="49"/>
      <c r="V15" s="49"/>
      <c r="W15" s="49"/>
      <c r="X15" s="49"/>
      <c r="Y15" s="49"/>
    </row>
    <row r="16" spans="1:25" ht="51.75" x14ac:dyDescent="0.25">
      <c r="A16" s="119"/>
      <c r="B16" s="120"/>
      <c r="C16" s="52">
        <v>13</v>
      </c>
      <c r="D16" s="90" t="s">
        <v>94</v>
      </c>
      <c r="E16" s="91" t="s">
        <v>90</v>
      </c>
      <c r="F16" s="56" t="s">
        <v>18</v>
      </c>
      <c r="G16" s="67" t="s">
        <v>66</v>
      </c>
      <c r="H16" s="67" t="s">
        <v>69</v>
      </c>
      <c r="I16" s="56" t="s">
        <v>55</v>
      </c>
      <c r="J16" s="82">
        <v>19</v>
      </c>
      <c r="K16" s="51"/>
      <c r="L16" s="62">
        <f t="shared" si="0"/>
        <v>0</v>
      </c>
      <c r="M16" s="63" t="s">
        <v>91</v>
      </c>
      <c r="N16" s="49"/>
      <c r="O16" s="49"/>
      <c r="P16" s="49"/>
      <c r="Q16" s="49"/>
      <c r="R16" s="49"/>
      <c r="S16" s="49"/>
      <c r="T16" s="49"/>
      <c r="U16" s="49"/>
      <c r="V16" s="49"/>
      <c r="W16" s="49"/>
      <c r="X16" s="49"/>
      <c r="Y16" s="49"/>
    </row>
    <row r="17" spans="1:25" ht="26.25" x14ac:dyDescent="0.25">
      <c r="A17" s="121">
        <v>4</v>
      </c>
      <c r="B17" s="123" t="s">
        <v>95</v>
      </c>
      <c r="C17" s="73">
        <v>14</v>
      </c>
      <c r="D17" s="74" t="s">
        <v>70</v>
      </c>
      <c r="E17" s="79" t="s">
        <v>96</v>
      </c>
      <c r="F17" s="76" t="s">
        <v>18</v>
      </c>
      <c r="G17" s="77" t="s">
        <v>71</v>
      </c>
      <c r="H17" s="77" t="s">
        <v>72</v>
      </c>
      <c r="I17" s="76" t="s">
        <v>73</v>
      </c>
      <c r="J17" s="83">
        <v>113.9</v>
      </c>
      <c r="K17" s="51">
        <f>12-1-1</f>
        <v>10</v>
      </c>
      <c r="L17" s="62">
        <f t="shared" si="0"/>
        <v>1</v>
      </c>
      <c r="M17" s="63" t="s">
        <v>91</v>
      </c>
      <c r="N17" s="102">
        <v>9</v>
      </c>
      <c r="O17" s="106"/>
      <c r="P17" s="49"/>
      <c r="Q17" s="49"/>
      <c r="R17" s="49"/>
      <c r="S17" s="49"/>
      <c r="T17" s="49"/>
      <c r="U17" s="49"/>
      <c r="V17" s="49"/>
      <c r="W17" s="49"/>
      <c r="X17" s="49"/>
      <c r="Y17" s="49"/>
    </row>
    <row r="18" spans="1:25" ht="25.5" x14ac:dyDescent="0.25">
      <c r="A18" s="122"/>
      <c r="B18" s="124"/>
      <c r="C18" s="73">
        <v>15</v>
      </c>
      <c r="D18" s="74" t="s">
        <v>74</v>
      </c>
      <c r="E18" s="75" t="s">
        <v>96</v>
      </c>
      <c r="F18" s="76" t="s">
        <v>18</v>
      </c>
      <c r="G18" s="77" t="s">
        <v>71</v>
      </c>
      <c r="H18" s="77" t="s">
        <v>72</v>
      </c>
      <c r="I18" s="76" t="s">
        <v>73</v>
      </c>
      <c r="J18" s="84">
        <v>113.9</v>
      </c>
      <c r="K18" s="51">
        <v>6</v>
      </c>
      <c r="L18" s="62">
        <f t="shared" si="0"/>
        <v>6</v>
      </c>
      <c r="M18" s="63" t="s">
        <v>91</v>
      </c>
      <c r="N18" s="71"/>
      <c r="O18" s="71"/>
      <c r="P18" s="71"/>
      <c r="Q18" s="71"/>
      <c r="R18" s="71"/>
      <c r="S18" s="71"/>
      <c r="T18" s="71"/>
      <c r="U18" s="71"/>
      <c r="V18" s="71"/>
      <c r="W18" s="71"/>
      <c r="X18" s="71"/>
      <c r="Y18" s="71"/>
    </row>
    <row r="19" spans="1:25" ht="77.25" x14ac:dyDescent="0.25">
      <c r="A19" s="86">
        <v>6</v>
      </c>
      <c r="B19" s="87" t="s">
        <v>97</v>
      </c>
      <c r="C19" s="68">
        <v>18</v>
      </c>
      <c r="D19" s="90" t="s">
        <v>75</v>
      </c>
      <c r="E19" s="69" t="s">
        <v>98</v>
      </c>
      <c r="F19" s="69" t="s">
        <v>53</v>
      </c>
      <c r="G19" s="70" t="s">
        <v>66</v>
      </c>
      <c r="H19" s="67" t="s">
        <v>76</v>
      </c>
      <c r="I19" s="56" t="s">
        <v>55</v>
      </c>
      <c r="J19" s="85">
        <v>81.06</v>
      </c>
      <c r="K19" s="51"/>
      <c r="L19" s="62">
        <f t="shared" si="0"/>
        <v>0</v>
      </c>
      <c r="M19" s="63" t="s">
        <v>91</v>
      </c>
      <c r="N19" s="71"/>
      <c r="O19" s="71"/>
      <c r="P19" s="71"/>
      <c r="Q19" s="71"/>
      <c r="R19" s="71"/>
      <c r="S19" s="71"/>
      <c r="T19" s="71"/>
      <c r="U19" s="71"/>
      <c r="V19" s="71"/>
      <c r="W19" s="71"/>
      <c r="X19" s="71"/>
      <c r="Y19" s="71"/>
    </row>
    <row r="20" spans="1:25" ht="63.75" x14ac:dyDescent="0.25">
      <c r="A20" s="125">
        <v>7</v>
      </c>
      <c r="B20" s="126" t="s">
        <v>89</v>
      </c>
      <c r="C20" s="73">
        <v>19</v>
      </c>
      <c r="D20" s="47" t="s">
        <v>99</v>
      </c>
      <c r="E20" s="81" t="s">
        <v>90</v>
      </c>
      <c r="F20" s="76" t="s">
        <v>18</v>
      </c>
      <c r="G20" s="77" t="s">
        <v>100</v>
      </c>
      <c r="H20" s="77" t="s">
        <v>101</v>
      </c>
      <c r="I20" s="76" t="s">
        <v>55</v>
      </c>
      <c r="J20" s="84">
        <v>31.63</v>
      </c>
      <c r="K20" s="51">
        <v>40</v>
      </c>
      <c r="L20" s="62">
        <f t="shared" si="0"/>
        <v>40</v>
      </c>
      <c r="M20" s="63" t="s">
        <v>91</v>
      </c>
      <c r="N20" s="71"/>
      <c r="O20" s="71"/>
      <c r="P20" s="71"/>
      <c r="Q20" s="71"/>
      <c r="R20" s="71"/>
      <c r="S20" s="71"/>
      <c r="T20" s="71"/>
      <c r="U20" s="71"/>
      <c r="V20" s="71"/>
      <c r="W20" s="71"/>
      <c r="X20" s="71"/>
      <c r="Y20" s="71"/>
    </row>
    <row r="21" spans="1:25" ht="51" x14ac:dyDescent="0.25">
      <c r="A21" s="125"/>
      <c r="B21" s="126"/>
      <c r="C21" s="73">
        <v>20</v>
      </c>
      <c r="D21" s="44" t="s">
        <v>102</v>
      </c>
      <c r="E21" s="75" t="s">
        <v>90</v>
      </c>
      <c r="F21" s="76" t="s">
        <v>18</v>
      </c>
      <c r="G21" s="77" t="s">
        <v>100</v>
      </c>
      <c r="H21" s="77" t="s">
        <v>103</v>
      </c>
      <c r="I21" s="76" t="s">
        <v>55</v>
      </c>
      <c r="J21" s="84">
        <v>19</v>
      </c>
      <c r="K21" s="51">
        <v>40</v>
      </c>
      <c r="L21" s="62">
        <f t="shared" si="0"/>
        <v>40</v>
      </c>
      <c r="M21" s="63" t="s">
        <v>91</v>
      </c>
      <c r="N21" s="71"/>
      <c r="O21" s="71"/>
      <c r="P21" s="71"/>
      <c r="Q21" s="71"/>
      <c r="R21" s="71"/>
      <c r="S21" s="71"/>
      <c r="T21" s="71"/>
      <c r="U21" s="71"/>
      <c r="V21" s="71"/>
      <c r="W21" s="71"/>
      <c r="X21" s="71"/>
      <c r="Y21" s="71"/>
    </row>
    <row r="22" spans="1:25" ht="63.75" x14ac:dyDescent="0.25">
      <c r="A22" s="125"/>
      <c r="B22" s="126"/>
      <c r="C22" s="73">
        <v>21</v>
      </c>
      <c r="D22" s="46" t="s">
        <v>104</v>
      </c>
      <c r="E22" s="81" t="s">
        <v>90</v>
      </c>
      <c r="F22" s="76" t="s">
        <v>18</v>
      </c>
      <c r="G22" s="77" t="s">
        <v>100</v>
      </c>
      <c r="H22" s="77" t="s">
        <v>101</v>
      </c>
      <c r="I22" s="76" t="s">
        <v>55</v>
      </c>
      <c r="J22" s="84">
        <v>31.59</v>
      </c>
      <c r="K22" s="51">
        <v>60</v>
      </c>
      <c r="L22" s="62">
        <f t="shared" si="0"/>
        <v>0</v>
      </c>
      <c r="M22" s="63" t="s">
        <v>91</v>
      </c>
      <c r="N22" s="71"/>
      <c r="O22" s="71"/>
      <c r="P22" s="51">
        <v>60</v>
      </c>
      <c r="Q22" s="71"/>
      <c r="R22" s="71"/>
      <c r="S22" s="71"/>
      <c r="T22" s="71"/>
      <c r="U22" s="71"/>
      <c r="V22" s="71"/>
      <c r="W22" s="71"/>
      <c r="X22" s="71"/>
      <c r="Y22" s="71"/>
    </row>
    <row r="23" spans="1:25" ht="63.75" x14ac:dyDescent="0.25">
      <c r="A23" s="125"/>
      <c r="B23" s="126"/>
      <c r="C23" s="73">
        <v>22</v>
      </c>
      <c r="D23" s="44" t="s">
        <v>105</v>
      </c>
      <c r="E23" s="75" t="s">
        <v>90</v>
      </c>
      <c r="F23" s="76" t="s">
        <v>18</v>
      </c>
      <c r="G23" s="77" t="s">
        <v>100</v>
      </c>
      <c r="H23" s="77" t="s">
        <v>103</v>
      </c>
      <c r="I23" s="76" t="s">
        <v>55</v>
      </c>
      <c r="J23" s="84">
        <v>19</v>
      </c>
      <c r="K23" s="51">
        <v>60</v>
      </c>
      <c r="L23" s="62">
        <f t="shared" si="0"/>
        <v>60</v>
      </c>
      <c r="M23" s="63" t="s">
        <v>91</v>
      </c>
      <c r="N23" s="71"/>
      <c r="O23" s="71"/>
      <c r="P23" s="108"/>
      <c r="Q23" s="71"/>
      <c r="R23" s="71"/>
      <c r="S23" s="71"/>
      <c r="T23" s="71"/>
      <c r="U23" s="71"/>
      <c r="V23" s="71"/>
      <c r="W23" s="71"/>
      <c r="X23" s="71"/>
      <c r="Y23" s="71"/>
    </row>
    <row r="24" spans="1:25" x14ac:dyDescent="0.25">
      <c r="A24" s="48"/>
      <c r="B24" s="48"/>
      <c r="C24" s="48"/>
      <c r="D24" s="48"/>
      <c r="E24" s="48"/>
      <c r="F24" s="48"/>
      <c r="G24" s="48"/>
      <c r="H24" s="48"/>
      <c r="I24" s="48"/>
      <c r="J24" s="48"/>
      <c r="K24" s="48"/>
      <c r="L24" s="48"/>
      <c r="M24" s="48"/>
      <c r="N24" s="109">
        <f>SUMPRODUCT(J4:J23,N4:N23)</f>
        <v>1025.1000000000001</v>
      </c>
      <c r="O24" s="109">
        <f>SUMPRODUCT(J4:J23,O4:O23)</f>
        <v>2334.8000000000002</v>
      </c>
      <c r="P24" s="109">
        <f>SUMPRODUCT(J4:J23,P4:P23)</f>
        <v>19487.400000000001</v>
      </c>
      <c r="Q24" s="109">
        <f>SUMPRODUCT(J4:J23,Q4:Q23)</f>
        <v>898</v>
      </c>
      <c r="R24" s="109">
        <f>SUMPRODUCT(J4:J23,R4:R23)</f>
        <v>898</v>
      </c>
      <c r="S24" s="48"/>
      <c r="T24" s="48"/>
      <c r="U24" s="48"/>
      <c r="V24" s="48"/>
      <c r="W24" s="48"/>
      <c r="X24" s="48"/>
      <c r="Y24" s="48"/>
    </row>
    <row r="25" spans="1:25" x14ac:dyDescent="0.25">
      <c r="A25" s="48"/>
      <c r="B25" s="48"/>
      <c r="C25" s="48"/>
      <c r="D25" s="48"/>
      <c r="E25" s="48"/>
      <c r="F25" s="48"/>
      <c r="G25" s="48"/>
      <c r="H25" s="48"/>
      <c r="I25" s="48"/>
      <c r="J25" s="48"/>
      <c r="K25" s="48"/>
      <c r="L25" s="48"/>
      <c r="M25" s="48"/>
      <c r="N25" s="48"/>
      <c r="O25" s="48"/>
      <c r="P25" s="48"/>
      <c r="Q25" s="48"/>
      <c r="R25" s="48"/>
      <c r="S25" s="48"/>
      <c r="T25" s="48"/>
      <c r="U25" s="48"/>
      <c r="V25" s="48"/>
      <c r="W25" s="48"/>
      <c r="X25" s="48"/>
      <c r="Y25" s="48"/>
    </row>
    <row r="26" spans="1:25" x14ac:dyDescent="0.25">
      <c r="A26" s="48"/>
      <c r="B26" s="48"/>
      <c r="C26" s="48"/>
      <c r="D26" s="48"/>
      <c r="E26" s="48"/>
      <c r="F26" s="48"/>
      <c r="G26" s="48"/>
      <c r="H26" s="48"/>
      <c r="I26" s="48"/>
      <c r="J26" s="48"/>
      <c r="K26" s="48"/>
      <c r="L26" s="48"/>
      <c r="M26" s="48"/>
      <c r="N26" s="48"/>
      <c r="O26" s="48"/>
      <c r="P26" s="110"/>
      <c r="Q26" s="48"/>
      <c r="R26" s="48"/>
      <c r="S26" s="48"/>
      <c r="T26" s="48"/>
      <c r="U26" s="48"/>
      <c r="V26" s="48"/>
      <c r="W26" s="48"/>
      <c r="X26" s="48"/>
      <c r="Y26" s="48"/>
    </row>
    <row r="27" spans="1:25" x14ac:dyDescent="0.25">
      <c r="A27" s="48"/>
      <c r="B27" s="48"/>
      <c r="C27" s="48"/>
      <c r="D27" s="48"/>
      <c r="E27" s="48"/>
      <c r="F27" s="48"/>
      <c r="G27" s="48"/>
      <c r="H27" s="48"/>
      <c r="I27" s="48"/>
      <c r="J27" s="48"/>
      <c r="K27" s="48"/>
      <c r="L27" s="48"/>
      <c r="M27" s="48"/>
      <c r="N27" s="48"/>
      <c r="O27" s="48"/>
      <c r="P27" s="48"/>
      <c r="Q27" s="48"/>
      <c r="R27" s="48"/>
      <c r="S27" s="48"/>
      <c r="T27" s="48"/>
      <c r="U27" s="48"/>
      <c r="V27" s="48"/>
      <c r="W27" s="48"/>
      <c r="X27" s="48"/>
      <c r="Y27" s="48"/>
    </row>
    <row r="28" spans="1:25" x14ac:dyDescent="0.25">
      <c r="A28" s="48"/>
      <c r="B28" s="48"/>
      <c r="C28" s="48"/>
      <c r="D28" s="48"/>
      <c r="E28" s="48"/>
      <c r="F28" s="48"/>
      <c r="G28" s="48"/>
      <c r="H28" s="48"/>
      <c r="I28" s="48"/>
      <c r="J28" s="48"/>
      <c r="K28" s="48"/>
      <c r="L28" s="48"/>
      <c r="M28" s="48"/>
      <c r="N28" s="48"/>
      <c r="O28" s="48"/>
      <c r="P28" s="48"/>
      <c r="Q28" s="48"/>
      <c r="R28" s="48"/>
      <c r="S28" s="48"/>
      <c r="T28" s="48"/>
      <c r="U28" s="48"/>
      <c r="V28" s="48"/>
      <c r="W28" s="48"/>
      <c r="X28" s="48"/>
      <c r="Y28" s="48"/>
    </row>
    <row r="29" spans="1:25" x14ac:dyDescent="0.25">
      <c r="A29" s="48"/>
      <c r="B29" s="48"/>
      <c r="C29" s="48"/>
      <c r="D29" s="48"/>
      <c r="E29" s="48"/>
      <c r="F29" s="48"/>
      <c r="G29" s="48"/>
      <c r="H29" s="48"/>
      <c r="I29" s="48"/>
      <c r="J29" s="48"/>
      <c r="K29" s="48"/>
      <c r="L29" s="48"/>
      <c r="M29" s="48"/>
      <c r="N29" s="48"/>
      <c r="O29" s="48"/>
      <c r="P29" s="48"/>
      <c r="Q29" s="48"/>
      <c r="R29" s="48"/>
      <c r="S29" s="48"/>
      <c r="T29" s="48"/>
      <c r="U29" s="48"/>
      <c r="V29" s="48"/>
      <c r="W29" s="48"/>
      <c r="X29" s="48"/>
      <c r="Y29" s="48"/>
    </row>
    <row r="30" spans="1:25" x14ac:dyDescent="0.25">
      <c r="A30" s="48"/>
      <c r="B30" s="48"/>
      <c r="C30" s="48"/>
      <c r="D30" s="48"/>
      <c r="E30" s="48"/>
      <c r="F30" s="48"/>
      <c r="G30" s="48"/>
      <c r="H30" s="48"/>
      <c r="I30" s="48"/>
      <c r="J30" s="48"/>
      <c r="K30" s="48"/>
      <c r="L30" s="48"/>
      <c r="M30" s="48"/>
      <c r="N30" s="48"/>
      <c r="O30" s="48"/>
      <c r="P30" s="48"/>
      <c r="Q30" s="48"/>
      <c r="R30" s="48"/>
      <c r="S30" s="48"/>
      <c r="T30" s="48"/>
      <c r="U30" s="48"/>
      <c r="V30" s="48"/>
      <c r="W30" s="48"/>
      <c r="X30" s="48"/>
      <c r="Y30" s="48"/>
    </row>
    <row r="31" spans="1:25" x14ac:dyDescent="0.25">
      <c r="A31" s="48"/>
      <c r="B31" s="48"/>
      <c r="C31" s="48"/>
      <c r="D31" s="48"/>
      <c r="E31" s="48"/>
      <c r="F31" s="48"/>
      <c r="G31" s="48"/>
      <c r="H31" s="48"/>
      <c r="I31" s="48"/>
      <c r="J31" s="48"/>
      <c r="K31" s="48"/>
      <c r="L31" s="48"/>
      <c r="M31" s="48"/>
      <c r="N31" s="48"/>
      <c r="O31" s="48"/>
      <c r="P31" s="48"/>
      <c r="Q31" s="48"/>
      <c r="R31" s="48"/>
      <c r="S31" s="48"/>
      <c r="T31" s="48"/>
      <c r="U31" s="48"/>
      <c r="V31" s="48"/>
      <c r="W31" s="48"/>
      <c r="X31" s="48"/>
      <c r="Y31" s="48"/>
    </row>
    <row r="32" spans="1:25" x14ac:dyDescent="0.25">
      <c r="A32" s="48"/>
      <c r="B32" s="48"/>
      <c r="C32" s="48"/>
      <c r="D32" s="48"/>
      <c r="E32" s="48"/>
      <c r="F32" s="48"/>
      <c r="G32" s="48"/>
      <c r="H32" s="48"/>
      <c r="I32" s="48"/>
      <c r="J32" s="48"/>
      <c r="K32" s="48"/>
      <c r="L32" s="48"/>
      <c r="M32" s="48"/>
      <c r="N32" s="48"/>
      <c r="O32" s="48"/>
      <c r="P32" s="48"/>
      <c r="Q32" s="48"/>
      <c r="R32" s="48"/>
      <c r="S32" s="48"/>
      <c r="T32" s="48"/>
      <c r="U32" s="48"/>
      <c r="V32" s="48"/>
      <c r="W32" s="48"/>
      <c r="X32" s="48"/>
      <c r="Y32" s="48"/>
    </row>
  </sheetData>
  <mergeCells count="24">
    <mergeCell ref="W1:W2"/>
    <mergeCell ref="X1:X2"/>
    <mergeCell ref="Y1:Y2"/>
    <mergeCell ref="S1:S2"/>
    <mergeCell ref="T1:T2"/>
    <mergeCell ref="U1:U2"/>
    <mergeCell ref="V1:V2"/>
    <mergeCell ref="A2:M2"/>
    <mergeCell ref="A4:A13"/>
    <mergeCell ref="B4:B13"/>
    <mergeCell ref="Q1:Q2"/>
    <mergeCell ref="R1:R2"/>
    <mergeCell ref="A1:C1"/>
    <mergeCell ref="D1:F1"/>
    <mergeCell ref="H1:M1"/>
    <mergeCell ref="N1:N2"/>
    <mergeCell ref="O1:O2"/>
    <mergeCell ref="P1:P2"/>
    <mergeCell ref="A15:A16"/>
    <mergeCell ref="B15:B16"/>
    <mergeCell ref="A17:A18"/>
    <mergeCell ref="B17:B18"/>
    <mergeCell ref="A20:A23"/>
    <mergeCell ref="B20:B23"/>
  </mergeCells>
  <pageMargins left="0.511811024" right="0.511811024" top="0.78740157499999996" bottom="0.78740157499999996" header="0.31496062000000002" footer="0.31496062000000002"/>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2"/>
  <sheetViews>
    <sheetView topLeftCell="A10" zoomScale="70" zoomScaleNormal="70" workbookViewId="0">
      <selection activeCell="N1" sqref="N1:N1048576"/>
    </sheetView>
  </sheetViews>
  <sheetFormatPr defaultRowHeight="15" x14ac:dyDescent="0.25"/>
  <cols>
    <col min="2" max="2" width="40.28515625" customWidth="1"/>
    <col min="3" max="3" width="11.140625" customWidth="1"/>
    <col min="4" max="4" width="92.5703125" customWidth="1"/>
    <col min="10" max="10" width="12.5703125" bestFit="1" customWidth="1"/>
    <col min="14" max="14" width="13" bestFit="1" customWidth="1"/>
  </cols>
  <sheetData>
    <row r="1" spans="1:25" ht="15" customHeight="1" x14ac:dyDescent="0.25">
      <c r="A1" s="112" t="s">
        <v>81</v>
      </c>
      <c r="B1" s="112"/>
      <c r="C1" s="112"/>
      <c r="D1" s="118" t="s">
        <v>27</v>
      </c>
      <c r="E1" s="118"/>
      <c r="F1" s="118"/>
      <c r="G1" s="66"/>
      <c r="H1" s="118" t="s">
        <v>82</v>
      </c>
      <c r="I1" s="118"/>
      <c r="J1" s="118"/>
      <c r="K1" s="118"/>
      <c r="L1" s="118"/>
      <c r="M1" s="118"/>
      <c r="N1" s="111" t="s">
        <v>132</v>
      </c>
      <c r="O1" s="111" t="s">
        <v>83</v>
      </c>
      <c r="P1" s="111" t="s">
        <v>83</v>
      </c>
      <c r="Q1" s="111" t="s">
        <v>83</v>
      </c>
      <c r="R1" s="111" t="s">
        <v>83</v>
      </c>
      <c r="S1" s="111" t="s">
        <v>83</v>
      </c>
      <c r="T1" s="111" t="s">
        <v>83</v>
      </c>
      <c r="U1" s="111" t="s">
        <v>83</v>
      </c>
      <c r="V1" s="111" t="s">
        <v>83</v>
      </c>
      <c r="W1" s="111" t="s">
        <v>83</v>
      </c>
      <c r="X1" s="111" t="s">
        <v>83</v>
      </c>
      <c r="Y1" s="111" t="s">
        <v>83</v>
      </c>
    </row>
    <row r="2" spans="1:25" x14ac:dyDescent="0.25">
      <c r="A2" s="112" t="s">
        <v>84</v>
      </c>
      <c r="B2" s="112"/>
      <c r="C2" s="112"/>
      <c r="D2" s="112"/>
      <c r="E2" s="112"/>
      <c r="F2" s="112"/>
      <c r="G2" s="112"/>
      <c r="H2" s="112"/>
      <c r="I2" s="112"/>
      <c r="J2" s="112"/>
      <c r="K2" s="112"/>
      <c r="L2" s="112"/>
      <c r="M2" s="112"/>
      <c r="N2" s="111"/>
      <c r="O2" s="111"/>
      <c r="P2" s="111"/>
      <c r="Q2" s="111"/>
      <c r="R2" s="111"/>
      <c r="S2" s="111"/>
      <c r="T2" s="111"/>
      <c r="U2" s="111"/>
      <c r="V2" s="111"/>
      <c r="W2" s="111"/>
      <c r="X2" s="111"/>
      <c r="Y2" s="111"/>
    </row>
    <row r="3" spans="1:25" ht="45" x14ac:dyDescent="0.25">
      <c r="A3" s="57" t="s">
        <v>29</v>
      </c>
      <c r="B3" s="57" t="s">
        <v>30</v>
      </c>
      <c r="C3" s="58" t="s">
        <v>31</v>
      </c>
      <c r="D3" s="58" t="s">
        <v>32</v>
      </c>
      <c r="E3" s="58" t="s">
        <v>33</v>
      </c>
      <c r="F3" s="58" t="s">
        <v>34</v>
      </c>
      <c r="G3" s="58" t="s">
        <v>35</v>
      </c>
      <c r="H3" s="58" t="s">
        <v>85</v>
      </c>
      <c r="I3" s="58" t="s">
        <v>37</v>
      </c>
      <c r="J3" s="64" t="s">
        <v>38</v>
      </c>
      <c r="K3" s="59" t="s">
        <v>39</v>
      </c>
      <c r="L3" s="60" t="s">
        <v>86</v>
      </c>
      <c r="M3" s="57" t="s">
        <v>87</v>
      </c>
      <c r="N3" s="101">
        <v>43635</v>
      </c>
      <c r="O3" s="61" t="s">
        <v>88</v>
      </c>
      <c r="P3" s="61" t="s">
        <v>88</v>
      </c>
      <c r="Q3" s="61" t="s">
        <v>88</v>
      </c>
      <c r="R3" s="61" t="s">
        <v>88</v>
      </c>
      <c r="S3" s="61" t="s">
        <v>88</v>
      </c>
      <c r="T3" s="61" t="s">
        <v>88</v>
      </c>
      <c r="U3" s="61" t="s">
        <v>88</v>
      </c>
      <c r="V3" s="61" t="s">
        <v>88</v>
      </c>
      <c r="W3" s="61" t="s">
        <v>88</v>
      </c>
      <c r="X3" s="61" t="s">
        <v>88</v>
      </c>
      <c r="Y3" s="61" t="s">
        <v>88</v>
      </c>
    </row>
    <row r="4" spans="1:25" ht="39" x14ac:dyDescent="0.25">
      <c r="A4" s="113">
        <v>1</v>
      </c>
      <c r="B4" s="115" t="s">
        <v>89</v>
      </c>
      <c r="C4" s="52">
        <v>1</v>
      </c>
      <c r="D4" s="53" t="s">
        <v>44</v>
      </c>
      <c r="E4" s="91" t="s">
        <v>90</v>
      </c>
      <c r="F4" s="56" t="s">
        <v>18</v>
      </c>
      <c r="G4" s="67" t="s">
        <v>45</v>
      </c>
      <c r="H4" s="67" t="s">
        <v>46</v>
      </c>
      <c r="I4" s="56" t="s">
        <v>47</v>
      </c>
      <c r="J4" s="82">
        <v>20.99</v>
      </c>
      <c r="K4" s="50"/>
      <c r="L4" s="62">
        <f>K4-SUM(N4:Y4)</f>
        <v>0</v>
      </c>
      <c r="M4" s="63" t="s">
        <v>91</v>
      </c>
      <c r="N4" s="49"/>
      <c r="O4" s="49"/>
      <c r="P4" s="49"/>
      <c r="Q4" s="49"/>
      <c r="R4" s="49"/>
      <c r="S4" s="49"/>
      <c r="T4" s="49"/>
      <c r="U4" s="49"/>
      <c r="V4" s="49"/>
      <c r="W4" s="49"/>
      <c r="X4" s="49"/>
      <c r="Y4" s="49"/>
    </row>
    <row r="5" spans="1:25" ht="26.25" x14ac:dyDescent="0.25">
      <c r="A5" s="114"/>
      <c r="B5" s="116"/>
      <c r="C5" s="52">
        <v>2</v>
      </c>
      <c r="D5" s="54" t="s">
        <v>48</v>
      </c>
      <c r="E5" s="91" t="s">
        <v>90</v>
      </c>
      <c r="F5" s="56" t="s">
        <v>18</v>
      </c>
      <c r="G5" s="67" t="s">
        <v>45</v>
      </c>
      <c r="H5" s="67" t="s">
        <v>49</v>
      </c>
      <c r="I5" s="56" t="s">
        <v>47</v>
      </c>
      <c r="J5" s="82">
        <v>43.16</v>
      </c>
      <c r="K5" s="50"/>
      <c r="L5" s="62">
        <f t="shared" ref="L5:L23" si="0">K5-SUM(N5:Y5)</f>
        <v>0</v>
      </c>
      <c r="M5" s="63" t="s">
        <v>91</v>
      </c>
      <c r="N5" s="49"/>
      <c r="O5" s="49"/>
      <c r="P5" s="49"/>
      <c r="Q5" s="49"/>
      <c r="R5" s="49"/>
      <c r="S5" s="49"/>
      <c r="T5" s="49"/>
      <c r="U5" s="49"/>
      <c r="V5" s="49"/>
      <c r="W5" s="49"/>
      <c r="X5" s="49"/>
      <c r="Y5" s="49"/>
    </row>
    <row r="6" spans="1:25" ht="26.25" x14ac:dyDescent="0.25">
      <c r="A6" s="114"/>
      <c r="B6" s="116"/>
      <c r="C6" s="52">
        <v>3</v>
      </c>
      <c r="D6" s="54" t="s">
        <v>50</v>
      </c>
      <c r="E6" s="91" t="s">
        <v>90</v>
      </c>
      <c r="F6" s="56" t="s">
        <v>18</v>
      </c>
      <c r="G6" s="67" t="s">
        <v>45</v>
      </c>
      <c r="H6" s="67" t="s">
        <v>51</v>
      </c>
      <c r="I6" s="56" t="s">
        <v>47</v>
      </c>
      <c r="J6" s="82">
        <v>40.47</v>
      </c>
      <c r="K6" s="51"/>
      <c r="L6" s="62">
        <f t="shared" si="0"/>
        <v>0</v>
      </c>
      <c r="M6" s="63" t="s">
        <v>91</v>
      </c>
      <c r="N6" s="49"/>
      <c r="O6" s="49"/>
      <c r="P6" s="49"/>
      <c r="Q6" s="49"/>
      <c r="R6" s="49"/>
      <c r="S6" s="49"/>
      <c r="T6" s="49"/>
      <c r="U6" s="49"/>
      <c r="V6" s="49"/>
      <c r="W6" s="49"/>
      <c r="X6" s="49"/>
      <c r="Y6" s="49"/>
    </row>
    <row r="7" spans="1:25" ht="25.5" x14ac:dyDescent="0.25">
      <c r="A7" s="114"/>
      <c r="B7" s="116"/>
      <c r="C7" s="52">
        <v>4</v>
      </c>
      <c r="D7" s="90" t="s">
        <v>52</v>
      </c>
      <c r="E7" s="91" t="s">
        <v>90</v>
      </c>
      <c r="F7" s="56" t="s">
        <v>53</v>
      </c>
      <c r="G7" s="67" t="s">
        <v>45</v>
      </c>
      <c r="H7" s="67" t="s">
        <v>54</v>
      </c>
      <c r="I7" s="56" t="s">
        <v>55</v>
      </c>
      <c r="J7" s="82">
        <v>34.159999999999997</v>
      </c>
      <c r="K7" s="51"/>
      <c r="L7" s="62">
        <f t="shared" si="0"/>
        <v>0</v>
      </c>
      <c r="M7" s="63" t="s">
        <v>91</v>
      </c>
      <c r="N7" s="49"/>
      <c r="O7" s="49"/>
      <c r="P7" s="49"/>
      <c r="Q7" s="49"/>
      <c r="R7" s="49"/>
      <c r="S7" s="49"/>
      <c r="T7" s="49"/>
      <c r="U7" s="49"/>
      <c r="V7" s="49"/>
      <c r="W7" s="49"/>
      <c r="X7" s="49"/>
      <c r="Y7" s="49"/>
    </row>
    <row r="8" spans="1:25" ht="26.25" x14ac:dyDescent="0.25">
      <c r="A8" s="114"/>
      <c r="B8" s="116"/>
      <c r="C8" s="52">
        <v>5</v>
      </c>
      <c r="D8" s="54" t="s">
        <v>56</v>
      </c>
      <c r="E8" s="91" t="s">
        <v>90</v>
      </c>
      <c r="F8" s="56" t="s">
        <v>18</v>
      </c>
      <c r="G8" s="67" t="s">
        <v>45</v>
      </c>
      <c r="H8" s="67" t="s">
        <v>57</v>
      </c>
      <c r="I8" s="56" t="s">
        <v>47</v>
      </c>
      <c r="J8" s="82">
        <v>54</v>
      </c>
      <c r="K8" s="51">
        <v>4</v>
      </c>
      <c r="L8" s="62">
        <f t="shared" si="0"/>
        <v>4</v>
      </c>
      <c r="M8" s="63" t="s">
        <v>91</v>
      </c>
      <c r="N8" s="49"/>
      <c r="O8" s="49"/>
      <c r="P8" s="49"/>
      <c r="Q8" s="49"/>
      <c r="R8" s="49"/>
      <c r="S8" s="49"/>
      <c r="T8" s="49"/>
      <c r="U8" s="49"/>
      <c r="V8" s="49"/>
      <c r="W8" s="49"/>
      <c r="X8" s="49"/>
      <c r="Y8" s="49"/>
    </row>
    <row r="9" spans="1:25" ht="26.25" x14ac:dyDescent="0.25">
      <c r="A9" s="114"/>
      <c r="B9" s="116"/>
      <c r="C9" s="52">
        <v>6</v>
      </c>
      <c r="D9" s="55" t="s">
        <v>58</v>
      </c>
      <c r="E9" s="91" t="s">
        <v>90</v>
      </c>
      <c r="F9" s="56" t="s">
        <v>18</v>
      </c>
      <c r="G9" s="67" t="s">
        <v>45</v>
      </c>
      <c r="H9" s="67" t="s">
        <v>57</v>
      </c>
      <c r="I9" s="56" t="s">
        <v>47</v>
      </c>
      <c r="J9" s="82">
        <v>74.45</v>
      </c>
      <c r="K9" s="51">
        <v>4</v>
      </c>
      <c r="L9" s="62">
        <f t="shared" si="0"/>
        <v>4</v>
      </c>
      <c r="M9" s="63" t="s">
        <v>91</v>
      </c>
      <c r="N9" s="49"/>
      <c r="O9" s="49"/>
      <c r="P9" s="49"/>
      <c r="Q9" s="49"/>
      <c r="R9" s="49"/>
      <c r="S9" s="49"/>
      <c r="T9" s="49"/>
      <c r="U9" s="49"/>
      <c r="V9" s="49"/>
      <c r="W9" s="49"/>
      <c r="X9" s="49"/>
      <c r="Y9" s="49"/>
    </row>
    <row r="10" spans="1:25" ht="39" x14ac:dyDescent="0.25">
      <c r="A10" s="114"/>
      <c r="B10" s="116"/>
      <c r="C10" s="52">
        <v>7</v>
      </c>
      <c r="D10" s="55" t="s">
        <v>59</v>
      </c>
      <c r="E10" s="91" t="s">
        <v>90</v>
      </c>
      <c r="F10" s="56" t="s">
        <v>18</v>
      </c>
      <c r="G10" s="67" t="s">
        <v>45</v>
      </c>
      <c r="H10" s="67" t="s">
        <v>60</v>
      </c>
      <c r="I10" s="56" t="s">
        <v>47</v>
      </c>
      <c r="J10" s="82">
        <v>36.270000000000003</v>
      </c>
      <c r="K10" s="51"/>
      <c r="L10" s="62">
        <f t="shared" si="0"/>
        <v>0</v>
      </c>
      <c r="M10" s="63" t="s">
        <v>91</v>
      </c>
      <c r="N10" s="49"/>
      <c r="O10" s="49"/>
      <c r="P10" s="49"/>
      <c r="Q10" s="49"/>
      <c r="R10" s="49"/>
      <c r="S10" s="49"/>
      <c r="T10" s="49"/>
      <c r="U10" s="49"/>
      <c r="V10" s="49"/>
      <c r="W10" s="49"/>
      <c r="X10" s="49"/>
      <c r="Y10" s="49"/>
    </row>
    <row r="11" spans="1:25" ht="39" x14ac:dyDescent="0.25">
      <c r="A11" s="114"/>
      <c r="B11" s="116"/>
      <c r="C11" s="52">
        <v>8</v>
      </c>
      <c r="D11" s="55" t="s">
        <v>61</v>
      </c>
      <c r="E11" s="91" t="s">
        <v>90</v>
      </c>
      <c r="F11" s="56" t="s">
        <v>18</v>
      </c>
      <c r="G11" s="67" t="s">
        <v>45</v>
      </c>
      <c r="H11" s="67" t="s">
        <v>62</v>
      </c>
      <c r="I11" s="56" t="s">
        <v>47</v>
      </c>
      <c r="J11" s="82">
        <v>18.68</v>
      </c>
      <c r="K11" s="51"/>
      <c r="L11" s="62">
        <f t="shared" si="0"/>
        <v>0</v>
      </c>
      <c r="M11" s="63" t="s">
        <v>91</v>
      </c>
      <c r="N11" s="49"/>
      <c r="O11" s="49"/>
      <c r="P11" s="49"/>
      <c r="Q11" s="49"/>
      <c r="R11" s="49"/>
      <c r="S11" s="49"/>
      <c r="T11" s="49"/>
      <c r="U11" s="49"/>
      <c r="V11" s="49"/>
      <c r="W11" s="49"/>
      <c r="X11" s="49"/>
      <c r="Y11" s="49"/>
    </row>
    <row r="12" spans="1:25" ht="26.25" x14ac:dyDescent="0.25">
      <c r="A12" s="114"/>
      <c r="B12" s="116"/>
      <c r="C12" s="52">
        <v>9</v>
      </c>
      <c r="D12" s="55" t="s">
        <v>63</v>
      </c>
      <c r="E12" s="91" t="s">
        <v>90</v>
      </c>
      <c r="F12" s="56" t="s">
        <v>18</v>
      </c>
      <c r="G12" s="67" t="s">
        <v>45</v>
      </c>
      <c r="H12" s="67" t="s">
        <v>64</v>
      </c>
      <c r="I12" s="56" t="s">
        <v>47</v>
      </c>
      <c r="J12" s="82">
        <v>71.459999999999994</v>
      </c>
      <c r="K12" s="51">
        <v>1</v>
      </c>
      <c r="L12" s="62">
        <f t="shared" si="0"/>
        <v>1</v>
      </c>
      <c r="M12" s="63" t="s">
        <v>91</v>
      </c>
      <c r="N12" s="49"/>
      <c r="O12" s="49"/>
      <c r="P12" s="49"/>
      <c r="Q12" s="49"/>
      <c r="R12" s="49"/>
      <c r="S12" s="49"/>
      <c r="T12" s="49"/>
      <c r="U12" s="49"/>
      <c r="V12" s="49"/>
      <c r="W12" s="49"/>
      <c r="X12" s="49"/>
      <c r="Y12" s="49"/>
    </row>
    <row r="13" spans="1:25" ht="26.25" x14ac:dyDescent="0.25">
      <c r="A13" s="114"/>
      <c r="B13" s="117"/>
      <c r="C13" s="68">
        <v>10</v>
      </c>
      <c r="D13" s="55" t="s">
        <v>65</v>
      </c>
      <c r="E13" s="91" t="s">
        <v>90</v>
      </c>
      <c r="F13" s="69" t="s">
        <v>18</v>
      </c>
      <c r="G13" s="70" t="s">
        <v>45</v>
      </c>
      <c r="H13" s="70" t="s">
        <v>57</v>
      </c>
      <c r="I13" s="69" t="s">
        <v>47</v>
      </c>
      <c r="J13" s="82">
        <v>164</v>
      </c>
      <c r="K13" s="51"/>
      <c r="L13" s="62">
        <f t="shared" si="0"/>
        <v>0</v>
      </c>
      <c r="M13" s="63" t="s">
        <v>91</v>
      </c>
      <c r="N13" s="49"/>
      <c r="O13" s="49"/>
      <c r="P13" s="49"/>
      <c r="Q13" s="49"/>
      <c r="R13" s="49"/>
      <c r="S13" s="49"/>
      <c r="T13" s="49"/>
      <c r="U13" s="49"/>
      <c r="V13" s="49"/>
      <c r="W13" s="49"/>
      <c r="X13" s="49"/>
      <c r="Y13" s="49"/>
    </row>
    <row r="14" spans="1:25" ht="39" x14ac:dyDescent="0.25">
      <c r="A14" s="88">
        <v>2</v>
      </c>
      <c r="B14" s="89" t="s">
        <v>89</v>
      </c>
      <c r="C14" s="73">
        <v>11</v>
      </c>
      <c r="D14" s="45" t="s">
        <v>92</v>
      </c>
      <c r="E14" s="75" t="s">
        <v>90</v>
      </c>
      <c r="F14" s="76" t="s">
        <v>18</v>
      </c>
      <c r="G14" s="77" t="s">
        <v>66</v>
      </c>
      <c r="H14" s="77" t="s">
        <v>67</v>
      </c>
      <c r="I14" s="76" t="s">
        <v>55</v>
      </c>
      <c r="J14" s="83">
        <v>17.96</v>
      </c>
      <c r="K14" s="51">
        <v>200</v>
      </c>
      <c r="L14" s="62">
        <f t="shared" si="0"/>
        <v>200</v>
      </c>
      <c r="M14" s="63" t="s">
        <v>91</v>
      </c>
      <c r="N14" s="49"/>
      <c r="O14" s="49"/>
      <c r="P14" s="49"/>
      <c r="Q14" s="49"/>
      <c r="R14" s="49"/>
      <c r="S14" s="49"/>
      <c r="T14" s="49"/>
      <c r="U14" s="49"/>
      <c r="V14" s="49"/>
      <c r="W14" s="49"/>
      <c r="X14" s="49"/>
      <c r="Y14" s="49"/>
    </row>
    <row r="15" spans="1:25" ht="89.25" x14ac:dyDescent="0.25">
      <c r="A15" s="119">
        <v>3</v>
      </c>
      <c r="B15" s="120" t="s">
        <v>89</v>
      </c>
      <c r="C15" s="52">
        <v>12</v>
      </c>
      <c r="D15" s="92" t="s">
        <v>93</v>
      </c>
      <c r="E15" s="91" t="s">
        <v>90</v>
      </c>
      <c r="F15" s="56" t="s">
        <v>18</v>
      </c>
      <c r="G15" s="67" t="s">
        <v>66</v>
      </c>
      <c r="H15" s="67" t="s">
        <v>68</v>
      </c>
      <c r="I15" s="56" t="s">
        <v>55</v>
      </c>
      <c r="J15" s="82">
        <v>40.68</v>
      </c>
      <c r="K15" s="51"/>
      <c r="L15" s="62">
        <f t="shared" si="0"/>
        <v>0</v>
      </c>
      <c r="M15" s="63" t="s">
        <v>91</v>
      </c>
      <c r="N15" s="49"/>
      <c r="O15" s="49"/>
      <c r="P15" s="49"/>
      <c r="Q15" s="49"/>
      <c r="R15" s="49"/>
      <c r="S15" s="49"/>
      <c r="T15" s="49"/>
      <c r="U15" s="49"/>
      <c r="V15" s="49"/>
      <c r="W15" s="49"/>
      <c r="X15" s="49"/>
      <c r="Y15" s="49"/>
    </row>
    <row r="16" spans="1:25" ht="51.75" x14ac:dyDescent="0.25">
      <c r="A16" s="119"/>
      <c r="B16" s="120"/>
      <c r="C16" s="52">
        <v>13</v>
      </c>
      <c r="D16" s="90" t="s">
        <v>94</v>
      </c>
      <c r="E16" s="91" t="s">
        <v>90</v>
      </c>
      <c r="F16" s="56" t="s">
        <v>18</v>
      </c>
      <c r="G16" s="67" t="s">
        <v>66</v>
      </c>
      <c r="H16" s="67" t="s">
        <v>69</v>
      </c>
      <c r="I16" s="56" t="s">
        <v>55</v>
      </c>
      <c r="J16" s="82">
        <v>19</v>
      </c>
      <c r="K16" s="51">
        <f>150</f>
        <v>150</v>
      </c>
      <c r="L16" s="62">
        <f t="shared" si="0"/>
        <v>0</v>
      </c>
      <c r="M16" s="63" t="s">
        <v>91</v>
      </c>
      <c r="N16" s="102">
        <v>150</v>
      </c>
      <c r="O16" s="49"/>
      <c r="P16" s="49"/>
      <c r="Q16" s="49"/>
      <c r="R16" s="49"/>
      <c r="S16" s="49"/>
      <c r="T16" s="49"/>
      <c r="U16" s="49"/>
      <c r="V16" s="49"/>
      <c r="W16" s="49"/>
      <c r="X16" s="49"/>
      <c r="Y16" s="49"/>
    </row>
    <row r="17" spans="1:25" ht="26.25" x14ac:dyDescent="0.25">
      <c r="A17" s="121">
        <v>4</v>
      </c>
      <c r="B17" s="123" t="s">
        <v>95</v>
      </c>
      <c r="C17" s="73">
        <v>14</v>
      </c>
      <c r="D17" s="74" t="s">
        <v>70</v>
      </c>
      <c r="E17" s="79" t="s">
        <v>96</v>
      </c>
      <c r="F17" s="76" t="s">
        <v>18</v>
      </c>
      <c r="G17" s="77" t="s">
        <v>71</v>
      </c>
      <c r="H17" s="77" t="s">
        <v>72</v>
      </c>
      <c r="I17" s="76" t="s">
        <v>73</v>
      </c>
      <c r="J17" s="83">
        <v>113.9</v>
      </c>
      <c r="K17" s="51"/>
      <c r="L17" s="62">
        <f t="shared" si="0"/>
        <v>0</v>
      </c>
      <c r="M17" s="63" t="s">
        <v>91</v>
      </c>
      <c r="N17" s="49"/>
      <c r="O17" s="49"/>
      <c r="P17" s="49"/>
      <c r="Q17" s="49"/>
      <c r="R17" s="49"/>
      <c r="S17" s="49"/>
      <c r="T17" s="49"/>
      <c r="U17" s="49"/>
      <c r="V17" s="49"/>
      <c r="W17" s="49"/>
      <c r="X17" s="49"/>
      <c r="Y17" s="49"/>
    </row>
    <row r="18" spans="1:25" ht="25.5" x14ac:dyDescent="0.25">
      <c r="A18" s="122"/>
      <c r="B18" s="124"/>
      <c r="C18" s="73">
        <v>15</v>
      </c>
      <c r="D18" s="74" t="s">
        <v>74</v>
      </c>
      <c r="E18" s="75" t="s">
        <v>96</v>
      </c>
      <c r="F18" s="76" t="s">
        <v>18</v>
      </c>
      <c r="G18" s="77" t="s">
        <v>71</v>
      </c>
      <c r="H18" s="77" t="s">
        <v>72</v>
      </c>
      <c r="I18" s="76" t="s">
        <v>73</v>
      </c>
      <c r="J18" s="84">
        <v>113.9</v>
      </c>
      <c r="K18" s="51"/>
      <c r="L18" s="62">
        <f t="shared" si="0"/>
        <v>0</v>
      </c>
      <c r="M18" s="63" t="s">
        <v>91</v>
      </c>
      <c r="N18" s="71"/>
      <c r="O18" s="71"/>
      <c r="P18" s="71"/>
      <c r="Q18" s="71"/>
      <c r="R18" s="71"/>
      <c r="S18" s="71"/>
      <c r="T18" s="71"/>
      <c r="U18" s="71"/>
      <c r="V18" s="71"/>
      <c r="W18" s="71"/>
      <c r="X18" s="71"/>
      <c r="Y18" s="71"/>
    </row>
    <row r="19" spans="1:25" ht="77.25" x14ac:dyDescent="0.25">
      <c r="A19" s="86">
        <v>6</v>
      </c>
      <c r="B19" s="87" t="s">
        <v>97</v>
      </c>
      <c r="C19" s="68">
        <v>18</v>
      </c>
      <c r="D19" s="90" t="s">
        <v>75</v>
      </c>
      <c r="E19" s="69" t="s">
        <v>98</v>
      </c>
      <c r="F19" s="69" t="s">
        <v>53</v>
      </c>
      <c r="G19" s="70" t="s">
        <v>66</v>
      </c>
      <c r="H19" s="67" t="s">
        <v>76</v>
      </c>
      <c r="I19" s="56" t="s">
        <v>55</v>
      </c>
      <c r="J19" s="85">
        <v>81.06</v>
      </c>
      <c r="K19" s="51"/>
      <c r="L19" s="62">
        <f t="shared" si="0"/>
        <v>0</v>
      </c>
      <c r="M19" s="63" t="s">
        <v>91</v>
      </c>
      <c r="N19" s="71"/>
      <c r="O19" s="71"/>
      <c r="P19" s="71"/>
      <c r="Q19" s="71"/>
      <c r="R19" s="71"/>
      <c r="S19" s="71"/>
      <c r="T19" s="71"/>
      <c r="U19" s="71"/>
      <c r="V19" s="71"/>
      <c r="W19" s="71"/>
      <c r="X19" s="71"/>
      <c r="Y19" s="71"/>
    </row>
    <row r="20" spans="1:25" ht="63.75" x14ac:dyDescent="0.25">
      <c r="A20" s="125">
        <v>7</v>
      </c>
      <c r="B20" s="126" t="s">
        <v>89</v>
      </c>
      <c r="C20" s="73">
        <v>19</v>
      </c>
      <c r="D20" s="47" t="s">
        <v>99</v>
      </c>
      <c r="E20" s="81" t="s">
        <v>90</v>
      </c>
      <c r="F20" s="76" t="s">
        <v>18</v>
      </c>
      <c r="G20" s="77" t="s">
        <v>100</v>
      </c>
      <c r="H20" s="77" t="s">
        <v>101</v>
      </c>
      <c r="I20" s="76" t="s">
        <v>55</v>
      </c>
      <c r="J20" s="84">
        <v>31.63</v>
      </c>
      <c r="K20" s="51"/>
      <c r="L20" s="62">
        <f t="shared" si="0"/>
        <v>0</v>
      </c>
      <c r="M20" s="63" t="s">
        <v>91</v>
      </c>
      <c r="N20" s="71"/>
      <c r="O20" s="71"/>
      <c r="P20" s="71"/>
      <c r="Q20" s="71"/>
      <c r="R20" s="71"/>
      <c r="S20" s="71"/>
      <c r="T20" s="71"/>
      <c r="U20" s="71"/>
      <c r="V20" s="71"/>
      <c r="W20" s="71"/>
      <c r="X20" s="71"/>
      <c r="Y20" s="71"/>
    </row>
    <row r="21" spans="1:25" ht="51" x14ac:dyDescent="0.25">
      <c r="A21" s="125"/>
      <c r="B21" s="126"/>
      <c r="C21" s="73">
        <v>20</v>
      </c>
      <c r="D21" s="44" t="s">
        <v>102</v>
      </c>
      <c r="E21" s="75" t="s">
        <v>90</v>
      </c>
      <c r="F21" s="76" t="s">
        <v>18</v>
      </c>
      <c r="G21" s="77" t="s">
        <v>100</v>
      </c>
      <c r="H21" s="77" t="s">
        <v>103</v>
      </c>
      <c r="I21" s="76" t="s">
        <v>55</v>
      </c>
      <c r="J21" s="84">
        <v>19</v>
      </c>
      <c r="K21" s="51"/>
      <c r="L21" s="62">
        <f t="shared" si="0"/>
        <v>0</v>
      </c>
      <c r="M21" s="63" t="s">
        <v>91</v>
      </c>
      <c r="N21" s="71"/>
      <c r="O21" s="71"/>
      <c r="P21" s="71"/>
      <c r="Q21" s="71"/>
      <c r="R21" s="71"/>
      <c r="S21" s="71"/>
      <c r="T21" s="71"/>
      <c r="U21" s="71"/>
      <c r="V21" s="71"/>
      <c r="W21" s="71"/>
      <c r="X21" s="71"/>
      <c r="Y21" s="71"/>
    </row>
    <row r="22" spans="1:25" ht="63.75" x14ac:dyDescent="0.25">
      <c r="A22" s="125"/>
      <c r="B22" s="126"/>
      <c r="C22" s="73">
        <v>21</v>
      </c>
      <c r="D22" s="46" t="s">
        <v>104</v>
      </c>
      <c r="E22" s="81" t="s">
        <v>90</v>
      </c>
      <c r="F22" s="76" t="s">
        <v>18</v>
      </c>
      <c r="G22" s="77" t="s">
        <v>100</v>
      </c>
      <c r="H22" s="77" t="s">
        <v>101</v>
      </c>
      <c r="I22" s="76" t="s">
        <v>55</v>
      </c>
      <c r="J22" s="84">
        <v>31.59</v>
      </c>
      <c r="K22" s="51"/>
      <c r="L22" s="62">
        <f t="shared" si="0"/>
        <v>0</v>
      </c>
      <c r="M22" s="63" t="s">
        <v>91</v>
      </c>
      <c r="N22" s="71"/>
      <c r="O22" s="71"/>
      <c r="P22" s="71"/>
      <c r="Q22" s="71"/>
      <c r="R22" s="71"/>
      <c r="S22" s="71"/>
      <c r="T22" s="71"/>
      <c r="U22" s="71"/>
      <c r="V22" s="71"/>
      <c r="W22" s="71"/>
      <c r="X22" s="71"/>
      <c r="Y22" s="71"/>
    </row>
    <row r="23" spans="1:25" ht="63.75" x14ac:dyDescent="0.25">
      <c r="A23" s="125"/>
      <c r="B23" s="126"/>
      <c r="C23" s="73">
        <v>22</v>
      </c>
      <c r="D23" s="44" t="s">
        <v>105</v>
      </c>
      <c r="E23" s="75" t="s">
        <v>90</v>
      </c>
      <c r="F23" s="76" t="s">
        <v>18</v>
      </c>
      <c r="G23" s="77" t="s">
        <v>100</v>
      </c>
      <c r="H23" s="77" t="s">
        <v>103</v>
      </c>
      <c r="I23" s="76" t="s">
        <v>55</v>
      </c>
      <c r="J23" s="84">
        <v>19</v>
      </c>
      <c r="K23" s="51"/>
      <c r="L23" s="62">
        <f t="shared" si="0"/>
        <v>0</v>
      </c>
      <c r="M23" s="63" t="s">
        <v>91</v>
      </c>
      <c r="N23" s="71"/>
      <c r="O23" s="71"/>
      <c r="P23" s="71"/>
      <c r="Q23" s="71"/>
      <c r="R23" s="71"/>
      <c r="S23" s="71"/>
      <c r="T23" s="71"/>
      <c r="U23" s="71"/>
      <c r="V23" s="71"/>
      <c r="W23" s="71"/>
      <c r="X23" s="71"/>
      <c r="Y23" s="71"/>
    </row>
    <row r="24" spans="1:25" x14ac:dyDescent="0.25">
      <c r="A24" s="48"/>
      <c r="B24" s="48"/>
      <c r="C24" s="48"/>
      <c r="D24" s="48"/>
      <c r="E24" s="48"/>
      <c r="F24" s="48"/>
      <c r="G24" s="48"/>
      <c r="H24" s="48"/>
      <c r="I24" s="48"/>
      <c r="J24" s="48"/>
      <c r="K24" s="48"/>
      <c r="L24" s="48"/>
      <c r="M24" s="48"/>
      <c r="N24" s="109">
        <f>SUMPRODUCT(J4:J23,N4:N23)</f>
        <v>2850</v>
      </c>
      <c r="O24" s="48"/>
      <c r="P24" s="48"/>
      <c r="Q24" s="48"/>
      <c r="R24" s="48"/>
      <c r="S24" s="48"/>
      <c r="T24" s="48"/>
      <c r="U24" s="48"/>
      <c r="V24" s="48"/>
      <c r="W24" s="48"/>
      <c r="X24" s="48"/>
      <c r="Y24" s="48"/>
    </row>
    <row r="25" spans="1:25" x14ac:dyDescent="0.25">
      <c r="A25" s="48"/>
      <c r="B25" s="48"/>
      <c r="C25" s="48"/>
      <c r="D25" s="48"/>
      <c r="E25" s="48"/>
      <c r="F25" s="48"/>
      <c r="G25" s="48"/>
      <c r="H25" s="48"/>
      <c r="I25" s="48"/>
      <c r="J25" s="48"/>
      <c r="K25" s="48"/>
      <c r="L25" s="48"/>
      <c r="M25" s="48"/>
      <c r="N25" s="48"/>
      <c r="O25" s="48"/>
      <c r="P25" s="48"/>
      <c r="Q25" s="48"/>
      <c r="R25" s="48"/>
      <c r="S25" s="48"/>
      <c r="T25" s="48"/>
      <c r="U25" s="48"/>
      <c r="V25" s="48"/>
      <c r="W25" s="48"/>
      <c r="X25" s="48"/>
      <c r="Y25" s="48"/>
    </row>
    <row r="26" spans="1:25" x14ac:dyDescent="0.25">
      <c r="A26" s="48"/>
      <c r="B26" s="48"/>
      <c r="C26" s="48"/>
      <c r="D26" s="48"/>
      <c r="E26" s="48"/>
      <c r="F26" s="48"/>
      <c r="G26" s="48"/>
      <c r="H26" s="48"/>
      <c r="I26" s="48"/>
      <c r="J26" s="48"/>
      <c r="K26" s="48"/>
      <c r="L26" s="48"/>
      <c r="M26" s="48"/>
      <c r="N26" s="48"/>
      <c r="O26" s="48"/>
      <c r="P26" s="48"/>
      <c r="Q26" s="48"/>
      <c r="R26" s="48"/>
      <c r="S26" s="48"/>
      <c r="T26" s="48"/>
      <c r="U26" s="48"/>
      <c r="V26" s="48"/>
      <c r="W26" s="48"/>
      <c r="X26" s="48"/>
      <c r="Y26" s="48"/>
    </row>
    <row r="27" spans="1:25" x14ac:dyDescent="0.25">
      <c r="A27" s="48"/>
      <c r="B27" s="48"/>
      <c r="C27" s="48"/>
      <c r="D27" s="48"/>
      <c r="E27" s="48"/>
      <c r="F27" s="48"/>
      <c r="G27" s="48"/>
      <c r="H27" s="48"/>
      <c r="I27" s="48"/>
      <c r="J27" s="48"/>
      <c r="K27" s="48"/>
      <c r="L27" s="48"/>
      <c r="M27" s="48"/>
      <c r="N27" s="48"/>
      <c r="O27" s="48"/>
      <c r="P27" s="48"/>
      <c r="Q27" s="48"/>
      <c r="R27" s="48"/>
      <c r="S27" s="48"/>
      <c r="T27" s="48"/>
      <c r="U27" s="48"/>
      <c r="V27" s="48"/>
      <c r="W27" s="48"/>
      <c r="X27" s="48"/>
      <c r="Y27" s="48"/>
    </row>
    <row r="28" spans="1:25" x14ac:dyDescent="0.25">
      <c r="A28" s="48"/>
      <c r="B28" s="48"/>
      <c r="C28" s="48"/>
      <c r="D28" s="48"/>
      <c r="E28" s="48"/>
      <c r="F28" s="48"/>
      <c r="G28" s="48"/>
      <c r="H28" s="48"/>
      <c r="I28" s="48"/>
      <c r="J28" s="48"/>
      <c r="K28" s="48"/>
      <c r="L28" s="48"/>
      <c r="M28" s="48"/>
      <c r="N28" s="48"/>
      <c r="O28" s="48"/>
      <c r="P28" s="48"/>
      <c r="Q28" s="48"/>
      <c r="R28" s="48"/>
      <c r="S28" s="48"/>
      <c r="T28" s="48"/>
      <c r="U28" s="48"/>
      <c r="V28" s="48"/>
      <c r="W28" s="48"/>
      <c r="X28" s="48"/>
      <c r="Y28" s="48"/>
    </row>
    <row r="29" spans="1:25" x14ac:dyDescent="0.25">
      <c r="A29" s="48"/>
      <c r="B29" s="48"/>
      <c r="C29" s="48"/>
      <c r="D29" s="48"/>
      <c r="E29" s="48"/>
      <c r="F29" s="48"/>
      <c r="G29" s="48"/>
      <c r="H29" s="48"/>
      <c r="I29" s="48"/>
      <c r="J29" s="48"/>
      <c r="K29" s="48"/>
      <c r="L29" s="48"/>
      <c r="M29" s="48"/>
      <c r="N29" s="48"/>
      <c r="O29" s="48"/>
      <c r="P29" s="48"/>
      <c r="Q29" s="48"/>
      <c r="R29" s="48"/>
      <c r="S29" s="48"/>
      <c r="T29" s="48"/>
      <c r="U29" s="48"/>
      <c r="V29" s="48"/>
      <c r="W29" s="48"/>
      <c r="X29" s="48"/>
      <c r="Y29" s="48"/>
    </row>
    <row r="30" spans="1:25" x14ac:dyDescent="0.25">
      <c r="A30" s="48"/>
      <c r="B30" s="48"/>
      <c r="C30" s="48"/>
      <c r="D30" s="48"/>
      <c r="E30" s="48"/>
      <c r="F30" s="48"/>
      <c r="G30" s="48"/>
      <c r="H30" s="48"/>
      <c r="I30" s="48"/>
      <c r="J30" s="48"/>
      <c r="K30" s="48"/>
      <c r="L30" s="48"/>
      <c r="M30" s="48"/>
      <c r="N30" s="48"/>
      <c r="O30" s="48"/>
      <c r="P30" s="48"/>
      <c r="Q30" s="48"/>
      <c r="R30" s="48"/>
      <c r="S30" s="48"/>
      <c r="T30" s="48"/>
      <c r="U30" s="48"/>
      <c r="V30" s="48"/>
      <c r="W30" s="48"/>
      <c r="X30" s="48"/>
      <c r="Y30" s="48"/>
    </row>
    <row r="31" spans="1:25" x14ac:dyDescent="0.25">
      <c r="A31" s="48"/>
      <c r="B31" s="48"/>
      <c r="C31" s="48"/>
      <c r="D31" s="48"/>
      <c r="E31" s="48"/>
      <c r="F31" s="48"/>
      <c r="G31" s="48"/>
      <c r="H31" s="48"/>
      <c r="I31" s="48"/>
      <c r="J31" s="48"/>
      <c r="K31" s="48"/>
      <c r="L31" s="48"/>
      <c r="M31" s="48"/>
      <c r="N31" s="48"/>
      <c r="O31" s="48"/>
      <c r="P31" s="48"/>
      <c r="Q31" s="48"/>
      <c r="R31" s="48"/>
      <c r="S31" s="48"/>
      <c r="T31" s="48"/>
      <c r="U31" s="48"/>
      <c r="V31" s="48"/>
      <c r="W31" s="48"/>
      <c r="X31" s="48"/>
      <c r="Y31" s="48"/>
    </row>
    <row r="32" spans="1:25" x14ac:dyDescent="0.25">
      <c r="A32" s="48"/>
      <c r="B32" s="48"/>
      <c r="C32" s="48"/>
      <c r="D32" s="48"/>
      <c r="E32" s="48"/>
      <c r="F32" s="48"/>
      <c r="G32" s="48"/>
      <c r="H32" s="48"/>
      <c r="I32" s="48"/>
      <c r="J32" s="48"/>
      <c r="K32" s="48"/>
      <c r="L32" s="48"/>
      <c r="M32" s="48"/>
      <c r="N32" s="48"/>
      <c r="O32" s="48"/>
      <c r="P32" s="48"/>
      <c r="Q32" s="48"/>
      <c r="R32" s="48"/>
      <c r="S32" s="48"/>
      <c r="T32" s="48"/>
      <c r="U32" s="48"/>
      <c r="V32" s="48"/>
      <c r="W32" s="48"/>
      <c r="X32" s="48"/>
      <c r="Y32" s="48"/>
    </row>
  </sheetData>
  <mergeCells count="24">
    <mergeCell ref="W1:W2"/>
    <mergeCell ref="X1:X2"/>
    <mergeCell ref="Y1:Y2"/>
    <mergeCell ref="S1:S2"/>
    <mergeCell ref="T1:T2"/>
    <mergeCell ref="U1:U2"/>
    <mergeCell ref="V1:V2"/>
    <mergeCell ref="A2:M2"/>
    <mergeCell ref="A4:A13"/>
    <mergeCell ref="B4:B13"/>
    <mergeCell ref="Q1:Q2"/>
    <mergeCell ref="R1:R2"/>
    <mergeCell ref="A1:C1"/>
    <mergeCell ref="D1:F1"/>
    <mergeCell ref="H1:M1"/>
    <mergeCell ref="N1:N2"/>
    <mergeCell ref="O1:O2"/>
    <mergeCell ref="P1:P2"/>
    <mergeCell ref="A15:A16"/>
    <mergeCell ref="B15:B16"/>
    <mergeCell ref="A17:A18"/>
    <mergeCell ref="B17:B18"/>
    <mergeCell ref="A20:A23"/>
    <mergeCell ref="B20:B23"/>
  </mergeCells>
  <pageMargins left="0.511811024" right="0.511811024" top="0.78740157499999996" bottom="0.78740157499999996" header="0.31496062000000002" footer="0.31496062000000002"/>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zoomScale="50" zoomScaleNormal="50" workbookViewId="0">
      <selection activeCell="L4" sqref="L4:L23"/>
    </sheetView>
  </sheetViews>
  <sheetFormatPr defaultRowHeight="15" x14ac:dyDescent="0.25"/>
  <cols>
    <col min="2" max="2" width="40.28515625" customWidth="1"/>
    <col min="3" max="3" width="11.140625" customWidth="1"/>
    <col min="4" max="4" width="92.5703125" customWidth="1"/>
    <col min="10" max="10" width="17" bestFit="1" customWidth="1"/>
  </cols>
  <sheetData>
    <row r="1" spans="1:25" x14ac:dyDescent="0.25">
      <c r="A1" s="112" t="s">
        <v>81</v>
      </c>
      <c r="B1" s="112"/>
      <c r="C1" s="112"/>
      <c r="D1" s="118" t="s">
        <v>27</v>
      </c>
      <c r="E1" s="118"/>
      <c r="F1" s="118"/>
      <c r="G1" s="66"/>
      <c r="H1" s="118" t="s">
        <v>82</v>
      </c>
      <c r="I1" s="118"/>
      <c r="J1" s="118"/>
      <c r="K1" s="118"/>
      <c r="L1" s="118"/>
      <c r="M1" s="118"/>
      <c r="N1" s="111" t="s">
        <v>83</v>
      </c>
      <c r="O1" s="111" t="s">
        <v>83</v>
      </c>
      <c r="P1" s="111" t="s">
        <v>83</v>
      </c>
      <c r="Q1" s="111" t="s">
        <v>83</v>
      </c>
      <c r="R1" s="111" t="s">
        <v>83</v>
      </c>
      <c r="S1" s="111" t="s">
        <v>83</v>
      </c>
      <c r="T1" s="111" t="s">
        <v>83</v>
      </c>
      <c r="U1" s="111" t="s">
        <v>83</v>
      </c>
      <c r="V1" s="111" t="s">
        <v>83</v>
      </c>
      <c r="W1" s="111" t="s">
        <v>83</v>
      </c>
      <c r="X1" s="111" t="s">
        <v>83</v>
      </c>
      <c r="Y1" s="111" t="s">
        <v>83</v>
      </c>
    </row>
    <row r="2" spans="1:25" x14ac:dyDescent="0.25">
      <c r="A2" s="112" t="s">
        <v>84</v>
      </c>
      <c r="B2" s="112"/>
      <c r="C2" s="112"/>
      <c r="D2" s="112"/>
      <c r="E2" s="112"/>
      <c r="F2" s="112"/>
      <c r="G2" s="112"/>
      <c r="H2" s="112"/>
      <c r="I2" s="112"/>
      <c r="J2" s="112"/>
      <c r="K2" s="112"/>
      <c r="L2" s="112"/>
      <c r="M2" s="112"/>
      <c r="N2" s="111"/>
      <c r="O2" s="111"/>
      <c r="P2" s="111"/>
      <c r="Q2" s="111"/>
      <c r="R2" s="111"/>
      <c r="S2" s="111"/>
      <c r="T2" s="111"/>
      <c r="U2" s="111"/>
      <c r="V2" s="111"/>
      <c r="W2" s="111"/>
      <c r="X2" s="111"/>
      <c r="Y2" s="111"/>
    </row>
    <row r="3" spans="1:25" ht="45" x14ac:dyDescent="0.25">
      <c r="A3" s="57" t="s">
        <v>29</v>
      </c>
      <c r="B3" s="57" t="s">
        <v>30</v>
      </c>
      <c r="C3" s="58" t="s">
        <v>31</v>
      </c>
      <c r="D3" s="58" t="s">
        <v>32</v>
      </c>
      <c r="E3" s="58" t="s">
        <v>33</v>
      </c>
      <c r="F3" s="58" t="s">
        <v>34</v>
      </c>
      <c r="G3" s="58" t="s">
        <v>35</v>
      </c>
      <c r="H3" s="58" t="s">
        <v>85</v>
      </c>
      <c r="I3" s="58" t="s">
        <v>37</v>
      </c>
      <c r="J3" s="64" t="s">
        <v>38</v>
      </c>
      <c r="K3" s="59" t="s">
        <v>39</v>
      </c>
      <c r="L3" s="60" t="s">
        <v>86</v>
      </c>
      <c r="M3" s="57" t="s">
        <v>87</v>
      </c>
      <c r="N3" s="61" t="s">
        <v>88</v>
      </c>
      <c r="O3" s="61" t="s">
        <v>88</v>
      </c>
      <c r="P3" s="61" t="s">
        <v>88</v>
      </c>
      <c r="Q3" s="61" t="s">
        <v>88</v>
      </c>
      <c r="R3" s="61" t="s">
        <v>88</v>
      </c>
      <c r="S3" s="61" t="s">
        <v>88</v>
      </c>
      <c r="T3" s="61" t="s">
        <v>88</v>
      </c>
      <c r="U3" s="61" t="s">
        <v>88</v>
      </c>
      <c r="V3" s="61" t="s">
        <v>88</v>
      </c>
      <c r="W3" s="61" t="s">
        <v>88</v>
      </c>
      <c r="X3" s="61" t="s">
        <v>88</v>
      </c>
      <c r="Y3" s="61" t="s">
        <v>88</v>
      </c>
    </row>
    <row r="4" spans="1:25" ht="39" x14ac:dyDescent="0.25">
      <c r="A4" s="113">
        <v>1</v>
      </c>
      <c r="B4" s="115" t="s">
        <v>89</v>
      </c>
      <c r="C4" s="52">
        <v>1</v>
      </c>
      <c r="D4" s="53" t="s">
        <v>44</v>
      </c>
      <c r="E4" s="91" t="s">
        <v>90</v>
      </c>
      <c r="F4" s="56" t="s">
        <v>18</v>
      </c>
      <c r="G4" s="67" t="s">
        <v>45</v>
      </c>
      <c r="H4" s="67" t="s">
        <v>46</v>
      </c>
      <c r="I4" s="56" t="s">
        <v>47</v>
      </c>
      <c r="J4" s="82">
        <v>20.99</v>
      </c>
      <c r="K4" s="50"/>
      <c r="L4" s="62">
        <f>K4-SUM(N4:Y4)</f>
        <v>0</v>
      </c>
      <c r="M4" s="63" t="s">
        <v>91</v>
      </c>
      <c r="N4" s="49"/>
      <c r="O4" s="49"/>
      <c r="P4" s="49"/>
      <c r="Q4" s="49"/>
      <c r="R4" s="49"/>
      <c r="S4" s="49"/>
      <c r="T4" s="49"/>
      <c r="U4" s="49"/>
      <c r="V4" s="49"/>
      <c r="W4" s="49"/>
      <c r="X4" s="49"/>
      <c r="Y4" s="49"/>
    </row>
    <row r="5" spans="1:25" ht="26.25" x14ac:dyDescent="0.25">
      <c r="A5" s="114"/>
      <c r="B5" s="116"/>
      <c r="C5" s="52">
        <v>2</v>
      </c>
      <c r="D5" s="54" t="s">
        <v>48</v>
      </c>
      <c r="E5" s="91" t="s">
        <v>90</v>
      </c>
      <c r="F5" s="56" t="s">
        <v>18</v>
      </c>
      <c r="G5" s="67" t="s">
        <v>45</v>
      </c>
      <c r="H5" s="67" t="s">
        <v>49</v>
      </c>
      <c r="I5" s="56" t="s">
        <v>47</v>
      </c>
      <c r="J5" s="82">
        <v>43.16</v>
      </c>
      <c r="K5" s="50"/>
      <c r="L5" s="62">
        <f t="shared" ref="L5:L23" si="0">K5-SUM(N5:Y5)</f>
        <v>0</v>
      </c>
      <c r="M5" s="63" t="s">
        <v>91</v>
      </c>
      <c r="N5" s="49"/>
      <c r="O5" s="49"/>
      <c r="P5" s="49"/>
      <c r="Q5" s="49"/>
      <c r="R5" s="49"/>
      <c r="S5" s="49"/>
      <c r="T5" s="49"/>
      <c r="U5" s="49"/>
      <c r="V5" s="49"/>
      <c r="W5" s="49"/>
      <c r="X5" s="49"/>
      <c r="Y5" s="49"/>
    </row>
    <row r="6" spans="1:25" ht="26.25" x14ac:dyDescent="0.25">
      <c r="A6" s="114"/>
      <c r="B6" s="116"/>
      <c r="C6" s="52">
        <v>3</v>
      </c>
      <c r="D6" s="54" t="s">
        <v>50</v>
      </c>
      <c r="E6" s="91" t="s">
        <v>90</v>
      </c>
      <c r="F6" s="56" t="s">
        <v>18</v>
      </c>
      <c r="G6" s="67" t="s">
        <v>45</v>
      </c>
      <c r="H6" s="67" t="s">
        <v>51</v>
      </c>
      <c r="I6" s="56" t="s">
        <v>47</v>
      </c>
      <c r="J6" s="82">
        <v>40.47</v>
      </c>
      <c r="K6" s="51"/>
      <c r="L6" s="62">
        <f t="shared" si="0"/>
        <v>0</v>
      </c>
      <c r="M6" s="63" t="s">
        <v>91</v>
      </c>
      <c r="N6" s="49"/>
      <c r="O6" s="49"/>
      <c r="P6" s="49"/>
      <c r="Q6" s="49"/>
      <c r="R6" s="49"/>
      <c r="S6" s="49"/>
      <c r="T6" s="49"/>
      <c r="U6" s="49"/>
      <c r="V6" s="49"/>
      <c r="W6" s="49"/>
      <c r="X6" s="49"/>
      <c r="Y6" s="49"/>
    </row>
    <row r="7" spans="1:25" ht="25.5" x14ac:dyDescent="0.25">
      <c r="A7" s="114"/>
      <c r="B7" s="116"/>
      <c r="C7" s="52">
        <v>4</v>
      </c>
      <c r="D7" s="90" t="s">
        <v>52</v>
      </c>
      <c r="E7" s="91" t="s">
        <v>90</v>
      </c>
      <c r="F7" s="56" t="s">
        <v>53</v>
      </c>
      <c r="G7" s="67" t="s">
        <v>45</v>
      </c>
      <c r="H7" s="67" t="s">
        <v>54</v>
      </c>
      <c r="I7" s="56" t="s">
        <v>55</v>
      </c>
      <c r="J7" s="82">
        <v>34.159999999999997</v>
      </c>
      <c r="K7" s="51"/>
      <c r="L7" s="62">
        <f t="shared" si="0"/>
        <v>0</v>
      </c>
      <c r="M7" s="63" t="s">
        <v>91</v>
      </c>
      <c r="N7" s="49"/>
      <c r="O7" s="49"/>
      <c r="P7" s="49"/>
      <c r="Q7" s="49"/>
      <c r="R7" s="49"/>
      <c r="S7" s="49"/>
      <c r="T7" s="49"/>
      <c r="U7" s="49"/>
      <c r="V7" s="49"/>
      <c r="W7" s="49"/>
      <c r="X7" s="49"/>
      <c r="Y7" s="49"/>
    </row>
    <row r="8" spans="1:25" ht="26.25" x14ac:dyDescent="0.25">
      <c r="A8" s="114"/>
      <c r="B8" s="116"/>
      <c r="C8" s="52">
        <v>5</v>
      </c>
      <c r="D8" s="54" t="s">
        <v>56</v>
      </c>
      <c r="E8" s="91" t="s">
        <v>90</v>
      </c>
      <c r="F8" s="56" t="s">
        <v>18</v>
      </c>
      <c r="G8" s="67" t="s">
        <v>45</v>
      </c>
      <c r="H8" s="67" t="s">
        <v>57</v>
      </c>
      <c r="I8" s="56" t="s">
        <v>47</v>
      </c>
      <c r="J8" s="82">
        <v>54</v>
      </c>
      <c r="K8" s="51"/>
      <c r="L8" s="62">
        <f t="shared" si="0"/>
        <v>0</v>
      </c>
      <c r="M8" s="63" t="s">
        <v>91</v>
      </c>
      <c r="N8" s="49"/>
      <c r="O8" s="49"/>
      <c r="P8" s="49"/>
      <c r="Q8" s="49"/>
      <c r="R8" s="49"/>
      <c r="S8" s="49"/>
      <c r="T8" s="49"/>
      <c r="U8" s="49"/>
      <c r="V8" s="49"/>
      <c r="W8" s="49"/>
      <c r="X8" s="49"/>
      <c r="Y8" s="49"/>
    </row>
    <row r="9" spans="1:25" ht="26.25" x14ac:dyDescent="0.25">
      <c r="A9" s="114"/>
      <c r="B9" s="116"/>
      <c r="C9" s="52">
        <v>6</v>
      </c>
      <c r="D9" s="55" t="s">
        <v>58</v>
      </c>
      <c r="E9" s="91" t="s">
        <v>90</v>
      </c>
      <c r="F9" s="56" t="s">
        <v>18</v>
      </c>
      <c r="G9" s="67" t="s">
        <v>45</v>
      </c>
      <c r="H9" s="67" t="s">
        <v>57</v>
      </c>
      <c r="I9" s="56" t="s">
        <v>47</v>
      </c>
      <c r="J9" s="82">
        <v>74.45</v>
      </c>
      <c r="K9" s="51"/>
      <c r="L9" s="62">
        <f t="shared" si="0"/>
        <v>0</v>
      </c>
      <c r="M9" s="63" t="s">
        <v>91</v>
      </c>
      <c r="N9" s="49"/>
      <c r="O9" s="49"/>
      <c r="P9" s="49"/>
      <c r="Q9" s="49"/>
      <c r="R9" s="49"/>
      <c r="S9" s="49"/>
      <c r="T9" s="49"/>
      <c r="U9" s="49"/>
      <c r="V9" s="49"/>
      <c r="W9" s="49"/>
      <c r="X9" s="49"/>
      <c r="Y9" s="49"/>
    </row>
    <row r="10" spans="1:25" ht="39" x14ac:dyDescent="0.25">
      <c r="A10" s="114"/>
      <c r="B10" s="116"/>
      <c r="C10" s="52">
        <v>7</v>
      </c>
      <c r="D10" s="55" t="s">
        <v>59</v>
      </c>
      <c r="E10" s="91" t="s">
        <v>90</v>
      </c>
      <c r="F10" s="56" t="s">
        <v>18</v>
      </c>
      <c r="G10" s="67" t="s">
        <v>45</v>
      </c>
      <c r="H10" s="67" t="s">
        <v>60</v>
      </c>
      <c r="I10" s="56" t="s">
        <v>47</v>
      </c>
      <c r="J10" s="82">
        <v>36.270000000000003</v>
      </c>
      <c r="K10" s="51"/>
      <c r="L10" s="62">
        <f t="shared" si="0"/>
        <v>0</v>
      </c>
      <c r="M10" s="63" t="s">
        <v>91</v>
      </c>
      <c r="N10" s="49"/>
      <c r="O10" s="49"/>
      <c r="P10" s="49"/>
      <c r="Q10" s="49"/>
      <c r="R10" s="49"/>
      <c r="S10" s="49"/>
      <c r="T10" s="49"/>
      <c r="U10" s="49"/>
      <c r="V10" s="49"/>
      <c r="W10" s="49"/>
      <c r="X10" s="49"/>
      <c r="Y10" s="49"/>
    </row>
    <row r="11" spans="1:25" ht="39" x14ac:dyDescent="0.25">
      <c r="A11" s="114"/>
      <c r="B11" s="116"/>
      <c r="C11" s="52">
        <v>8</v>
      </c>
      <c r="D11" s="55" t="s">
        <v>61</v>
      </c>
      <c r="E11" s="91" t="s">
        <v>90</v>
      </c>
      <c r="F11" s="56" t="s">
        <v>18</v>
      </c>
      <c r="G11" s="67" t="s">
        <v>45</v>
      </c>
      <c r="H11" s="67" t="s">
        <v>62</v>
      </c>
      <c r="I11" s="56" t="s">
        <v>47</v>
      </c>
      <c r="J11" s="82">
        <v>18.68</v>
      </c>
      <c r="K11" s="51"/>
      <c r="L11" s="62">
        <f t="shared" si="0"/>
        <v>0</v>
      </c>
      <c r="M11" s="63" t="s">
        <v>91</v>
      </c>
      <c r="N11" s="49"/>
      <c r="O11" s="49"/>
      <c r="P11" s="49"/>
      <c r="Q11" s="49"/>
      <c r="R11" s="49"/>
      <c r="S11" s="49"/>
      <c r="T11" s="49"/>
      <c r="U11" s="49"/>
      <c r="V11" s="49"/>
      <c r="W11" s="49"/>
      <c r="X11" s="49"/>
      <c r="Y11" s="49"/>
    </row>
    <row r="12" spans="1:25" ht="26.25" x14ac:dyDescent="0.25">
      <c r="A12" s="114"/>
      <c r="B12" s="116"/>
      <c r="C12" s="52">
        <v>9</v>
      </c>
      <c r="D12" s="55" t="s">
        <v>63</v>
      </c>
      <c r="E12" s="91" t="s">
        <v>90</v>
      </c>
      <c r="F12" s="56" t="s">
        <v>18</v>
      </c>
      <c r="G12" s="67" t="s">
        <v>45</v>
      </c>
      <c r="H12" s="67" t="s">
        <v>64</v>
      </c>
      <c r="I12" s="56" t="s">
        <v>47</v>
      </c>
      <c r="J12" s="82">
        <v>71.459999999999994</v>
      </c>
      <c r="K12" s="51"/>
      <c r="L12" s="62">
        <f t="shared" si="0"/>
        <v>0</v>
      </c>
      <c r="M12" s="63" t="s">
        <v>91</v>
      </c>
      <c r="N12" s="49"/>
      <c r="O12" s="49"/>
      <c r="P12" s="49"/>
      <c r="Q12" s="49"/>
      <c r="R12" s="49"/>
      <c r="S12" s="49"/>
      <c r="T12" s="49"/>
      <c r="U12" s="49"/>
      <c r="V12" s="49"/>
      <c r="W12" s="49"/>
      <c r="X12" s="49"/>
      <c r="Y12" s="49"/>
    </row>
    <row r="13" spans="1:25" ht="26.25" x14ac:dyDescent="0.25">
      <c r="A13" s="114"/>
      <c r="B13" s="117"/>
      <c r="C13" s="68">
        <v>10</v>
      </c>
      <c r="D13" s="55" t="s">
        <v>65</v>
      </c>
      <c r="E13" s="91" t="s">
        <v>90</v>
      </c>
      <c r="F13" s="69" t="s">
        <v>18</v>
      </c>
      <c r="G13" s="70" t="s">
        <v>45</v>
      </c>
      <c r="H13" s="70" t="s">
        <v>57</v>
      </c>
      <c r="I13" s="69" t="s">
        <v>47</v>
      </c>
      <c r="J13" s="82">
        <v>164</v>
      </c>
      <c r="K13" s="51"/>
      <c r="L13" s="62">
        <f t="shared" si="0"/>
        <v>0</v>
      </c>
      <c r="M13" s="63" t="s">
        <v>91</v>
      </c>
      <c r="N13" s="49"/>
      <c r="O13" s="49"/>
      <c r="P13" s="49"/>
      <c r="Q13" s="49"/>
      <c r="R13" s="49"/>
      <c r="S13" s="49"/>
      <c r="T13" s="49"/>
      <c r="U13" s="49"/>
      <c r="V13" s="49"/>
      <c r="W13" s="49"/>
      <c r="X13" s="49"/>
      <c r="Y13" s="49"/>
    </row>
    <row r="14" spans="1:25" ht="39" x14ac:dyDescent="0.25">
      <c r="A14" s="88">
        <v>2</v>
      </c>
      <c r="B14" s="89" t="s">
        <v>89</v>
      </c>
      <c r="C14" s="73">
        <v>11</v>
      </c>
      <c r="D14" s="45" t="s">
        <v>92</v>
      </c>
      <c r="E14" s="75" t="s">
        <v>90</v>
      </c>
      <c r="F14" s="76" t="s">
        <v>18</v>
      </c>
      <c r="G14" s="77" t="s">
        <v>66</v>
      </c>
      <c r="H14" s="77" t="s">
        <v>67</v>
      </c>
      <c r="I14" s="76" t="s">
        <v>55</v>
      </c>
      <c r="J14" s="83">
        <v>17.96</v>
      </c>
      <c r="K14" s="51"/>
      <c r="L14" s="62">
        <f t="shared" si="0"/>
        <v>0</v>
      </c>
      <c r="M14" s="63" t="s">
        <v>91</v>
      </c>
      <c r="N14" s="49"/>
      <c r="O14" s="49"/>
      <c r="P14" s="49"/>
      <c r="Q14" s="49"/>
      <c r="R14" s="49"/>
      <c r="S14" s="49"/>
      <c r="T14" s="49"/>
      <c r="U14" s="49"/>
      <c r="V14" s="49"/>
      <c r="W14" s="49"/>
      <c r="X14" s="49"/>
      <c r="Y14" s="49"/>
    </row>
    <row r="15" spans="1:25" ht="89.25" x14ac:dyDescent="0.25">
      <c r="A15" s="119">
        <v>3</v>
      </c>
      <c r="B15" s="120" t="s">
        <v>89</v>
      </c>
      <c r="C15" s="52">
        <v>12</v>
      </c>
      <c r="D15" s="92" t="s">
        <v>93</v>
      </c>
      <c r="E15" s="91" t="s">
        <v>90</v>
      </c>
      <c r="F15" s="56" t="s">
        <v>18</v>
      </c>
      <c r="G15" s="67" t="s">
        <v>66</v>
      </c>
      <c r="H15" s="67" t="s">
        <v>68</v>
      </c>
      <c r="I15" s="56" t="s">
        <v>55</v>
      </c>
      <c r="J15" s="82">
        <v>40.68</v>
      </c>
      <c r="K15" s="51"/>
      <c r="L15" s="62">
        <f t="shared" si="0"/>
        <v>0</v>
      </c>
      <c r="M15" s="63" t="s">
        <v>91</v>
      </c>
      <c r="N15" s="49"/>
      <c r="O15" s="49"/>
      <c r="P15" s="49"/>
      <c r="Q15" s="49"/>
      <c r="R15" s="49"/>
      <c r="S15" s="49"/>
      <c r="T15" s="49"/>
      <c r="U15" s="49"/>
      <c r="V15" s="49"/>
      <c r="W15" s="49"/>
      <c r="X15" s="49"/>
      <c r="Y15" s="49"/>
    </row>
    <row r="16" spans="1:25" ht="51.75" x14ac:dyDescent="0.25">
      <c r="A16" s="119"/>
      <c r="B16" s="120"/>
      <c r="C16" s="52">
        <v>13</v>
      </c>
      <c r="D16" s="90" t="s">
        <v>94</v>
      </c>
      <c r="E16" s="91" t="s">
        <v>90</v>
      </c>
      <c r="F16" s="56" t="s">
        <v>18</v>
      </c>
      <c r="G16" s="67" t="s">
        <v>66</v>
      </c>
      <c r="H16" s="67" t="s">
        <v>69</v>
      </c>
      <c r="I16" s="56" t="s">
        <v>55</v>
      </c>
      <c r="J16" s="82">
        <v>19</v>
      </c>
      <c r="K16" s="51"/>
      <c r="L16" s="62">
        <f t="shared" si="0"/>
        <v>0</v>
      </c>
      <c r="M16" s="63" t="s">
        <v>91</v>
      </c>
      <c r="N16" s="49"/>
      <c r="O16" s="49"/>
      <c r="P16" s="49"/>
      <c r="Q16" s="49"/>
      <c r="R16" s="49"/>
      <c r="S16" s="49"/>
      <c r="T16" s="49"/>
      <c r="U16" s="49"/>
      <c r="V16" s="49"/>
      <c r="W16" s="49"/>
      <c r="X16" s="49"/>
      <c r="Y16" s="49"/>
    </row>
    <row r="17" spans="1:25" ht="26.25" x14ac:dyDescent="0.25">
      <c r="A17" s="121">
        <v>4</v>
      </c>
      <c r="B17" s="123" t="s">
        <v>95</v>
      </c>
      <c r="C17" s="73">
        <v>14</v>
      </c>
      <c r="D17" s="74" t="s">
        <v>70</v>
      </c>
      <c r="E17" s="79" t="s">
        <v>96</v>
      </c>
      <c r="F17" s="76" t="s">
        <v>18</v>
      </c>
      <c r="G17" s="77" t="s">
        <v>71</v>
      </c>
      <c r="H17" s="77" t="s">
        <v>72</v>
      </c>
      <c r="I17" s="76" t="s">
        <v>73</v>
      </c>
      <c r="J17" s="83">
        <v>113.9</v>
      </c>
      <c r="K17" s="51"/>
      <c r="L17" s="62">
        <f t="shared" si="0"/>
        <v>0</v>
      </c>
      <c r="M17" s="63" t="s">
        <v>91</v>
      </c>
      <c r="N17" s="49"/>
      <c r="O17" s="49"/>
      <c r="P17" s="49"/>
      <c r="Q17" s="49"/>
      <c r="R17" s="49"/>
      <c r="S17" s="49"/>
      <c r="T17" s="49"/>
      <c r="U17" s="49"/>
      <c r="V17" s="49"/>
      <c r="W17" s="49"/>
      <c r="X17" s="49"/>
      <c r="Y17" s="49"/>
    </row>
    <row r="18" spans="1:25" ht="25.5" x14ac:dyDescent="0.25">
      <c r="A18" s="122"/>
      <c r="B18" s="124"/>
      <c r="C18" s="73">
        <v>15</v>
      </c>
      <c r="D18" s="74" t="s">
        <v>74</v>
      </c>
      <c r="E18" s="75" t="s">
        <v>96</v>
      </c>
      <c r="F18" s="76" t="s">
        <v>18</v>
      </c>
      <c r="G18" s="77" t="s">
        <v>71</v>
      </c>
      <c r="H18" s="77" t="s">
        <v>72</v>
      </c>
      <c r="I18" s="76" t="s">
        <v>73</v>
      </c>
      <c r="J18" s="84">
        <v>113.9</v>
      </c>
      <c r="K18" s="51"/>
      <c r="L18" s="62">
        <f t="shared" si="0"/>
        <v>0</v>
      </c>
      <c r="M18" s="63" t="s">
        <v>91</v>
      </c>
      <c r="N18" s="71"/>
      <c r="O18" s="71"/>
      <c r="P18" s="71"/>
      <c r="Q18" s="71"/>
      <c r="R18" s="71"/>
      <c r="S18" s="71"/>
      <c r="T18" s="71"/>
      <c r="U18" s="71"/>
      <c r="V18" s="71"/>
      <c r="W18" s="71"/>
      <c r="X18" s="71"/>
      <c r="Y18" s="71"/>
    </row>
    <row r="19" spans="1:25" ht="77.25" x14ac:dyDescent="0.25">
      <c r="A19" s="86">
        <v>6</v>
      </c>
      <c r="B19" s="87" t="s">
        <v>97</v>
      </c>
      <c r="C19" s="68">
        <v>18</v>
      </c>
      <c r="D19" s="90" t="s">
        <v>75</v>
      </c>
      <c r="E19" s="69" t="s">
        <v>98</v>
      </c>
      <c r="F19" s="69" t="s">
        <v>53</v>
      </c>
      <c r="G19" s="70" t="s">
        <v>66</v>
      </c>
      <c r="H19" s="67" t="s">
        <v>76</v>
      </c>
      <c r="I19" s="56" t="s">
        <v>55</v>
      </c>
      <c r="J19" s="85">
        <v>81.06</v>
      </c>
      <c r="K19" s="51"/>
      <c r="L19" s="62">
        <f t="shared" si="0"/>
        <v>0</v>
      </c>
      <c r="M19" s="63" t="s">
        <v>91</v>
      </c>
      <c r="N19" s="71"/>
      <c r="O19" s="71"/>
      <c r="P19" s="71"/>
      <c r="Q19" s="71"/>
      <c r="R19" s="71"/>
      <c r="S19" s="71"/>
      <c r="T19" s="71"/>
      <c r="U19" s="71"/>
      <c r="V19" s="71"/>
      <c r="W19" s="71"/>
      <c r="X19" s="71"/>
      <c r="Y19" s="71"/>
    </row>
    <row r="20" spans="1:25" ht="63.75" x14ac:dyDescent="0.25">
      <c r="A20" s="125">
        <v>7</v>
      </c>
      <c r="B20" s="126" t="s">
        <v>89</v>
      </c>
      <c r="C20" s="73">
        <v>19</v>
      </c>
      <c r="D20" s="47" t="s">
        <v>99</v>
      </c>
      <c r="E20" s="81" t="s">
        <v>90</v>
      </c>
      <c r="F20" s="76" t="s">
        <v>18</v>
      </c>
      <c r="G20" s="77" t="s">
        <v>100</v>
      </c>
      <c r="H20" s="77" t="s">
        <v>101</v>
      </c>
      <c r="I20" s="76" t="s">
        <v>55</v>
      </c>
      <c r="J20" s="84">
        <v>31.63</v>
      </c>
      <c r="K20" s="51"/>
      <c r="L20" s="62">
        <f t="shared" si="0"/>
        <v>0</v>
      </c>
      <c r="M20" s="63" t="s">
        <v>91</v>
      </c>
      <c r="N20" s="71"/>
      <c r="O20" s="71"/>
      <c r="P20" s="71"/>
      <c r="Q20" s="71"/>
      <c r="R20" s="71"/>
      <c r="S20" s="71"/>
      <c r="T20" s="71"/>
      <c r="U20" s="71"/>
      <c r="V20" s="71"/>
      <c r="W20" s="71"/>
      <c r="X20" s="71"/>
      <c r="Y20" s="71"/>
    </row>
    <row r="21" spans="1:25" ht="51" x14ac:dyDescent="0.25">
      <c r="A21" s="125"/>
      <c r="B21" s="126"/>
      <c r="C21" s="73">
        <v>20</v>
      </c>
      <c r="D21" s="44" t="s">
        <v>102</v>
      </c>
      <c r="E21" s="75" t="s">
        <v>90</v>
      </c>
      <c r="F21" s="76" t="s">
        <v>18</v>
      </c>
      <c r="G21" s="77" t="s">
        <v>100</v>
      </c>
      <c r="H21" s="77" t="s">
        <v>103</v>
      </c>
      <c r="I21" s="76" t="s">
        <v>55</v>
      </c>
      <c r="J21" s="84">
        <v>19</v>
      </c>
      <c r="K21" s="51"/>
      <c r="L21" s="62">
        <f t="shared" si="0"/>
        <v>0</v>
      </c>
      <c r="M21" s="63" t="s">
        <v>91</v>
      </c>
      <c r="N21" s="71"/>
      <c r="O21" s="71"/>
      <c r="P21" s="71"/>
      <c r="Q21" s="71"/>
      <c r="R21" s="71"/>
      <c r="S21" s="71"/>
      <c r="T21" s="71"/>
      <c r="U21" s="71"/>
      <c r="V21" s="71"/>
      <c r="W21" s="71"/>
      <c r="X21" s="71"/>
      <c r="Y21" s="71"/>
    </row>
    <row r="22" spans="1:25" ht="63.75" x14ac:dyDescent="0.25">
      <c r="A22" s="125"/>
      <c r="B22" s="126"/>
      <c r="C22" s="73">
        <v>21</v>
      </c>
      <c r="D22" s="46" t="s">
        <v>104</v>
      </c>
      <c r="E22" s="81" t="s">
        <v>90</v>
      </c>
      <c r="F22" s="76" t="s">
        <v>18</v>
      </c>
      <c r="G22" s="77" t="s">
        <v>100</v>
      </c>
      <c r="H22" s="77" t="s">
        <v>101</v>
      </c>
      <c r="I22" s="76" t="s">
        <v>55</v>
      </c>
      <c r="J22" s="84">
        <v>31.59</v>
      </c>
      <c r="K22" s="51"/>
      <c r="L22" s="62">
        <f t="shared" si="0"/>
        <v>0</v>
      </c>
      <c r="M22" s="63" t="s">
        <v>91</v>
      </c>
      <c r="N22" s="71"/>
      <c r="O22" s="71"/>
      <c r="P22" s="71"/>
      <c r="Q22" s="71"/>
      <c r="R22" s="71"/>
      <c r="S22" s="71"/>
      <c r="T22" s="71"/>
      <c r="U22" s="71"/>
      <c r="V22" s="71"/>
      <c r="W22" s="71"/>
      <c r="X22" s="71"/>
      <c r="Y22" s="71"/>
    </row>
    <row r="23" spans="1:25" ht="63.75" x14ac:dyDescent="0.25">
      <c r="A23" s="125"/>
      <c r="B23" s="126"/>
      <c r="C23" s="73">
        <v>22</v>
      </c>
      <c r="D23" s="44" t="s">
        <v>105</v>
      </c>
      <c r="E23" s="75" t="s">
        <v>90</v>
      </c>
      <c r="F23" s="76" t="s">
        <v>18</v>
      </c>
      <c r="G23" s="77" t="s">
        <v>100</v>
      </c>
      <c r="H23" s="77" t="s">
        <v>103</v>
      </c>
      <c r="I23" s="76" t="s">
        <v>55</v>
      </c>
      <c r="J23" s="84">
        <v>19</v>
      </c>
      <c r="K23" s="51"/>
      <c r="L23" s="62">
        <f t="shared" si="0"/>
        <v>0</v>
      </c>
      <c r="M23" s="63" t="s">
        <v>91</v>
      </c>
      <c r="N23" s="71"/>
      <c r="O23" s="71"/>
      <c r="P23" s="71"/>
      <c r="Q23" s="71"/>
      <c r="R23" s="71"/>
      <c r="S23" s="71"/>
      <c r="T23" s="71"/>
      <c r="U23" s="71"/>
      <c r="V23" s="71"/>
      <c r="W23" s="71"/>
      <c r="X23" s="71"/>
      <c r="Y23" s="71"/>
    </row>
    <row r="24" spans="1:25" x14ac:dyDescent="0.25">
      <c r="A24" s="48"/>
      <c r="B24" s="48"/>
      <c r="C24" s="48"/>
      <c r="D24" s="48"/>
      <c r="E24" s="48"/>
      <c r="F24" s="48"/>
      <c r="G24" s="48"/>
      <c r="H24" s="48"/>
      <c r="I24" s="48"/>
      <c r="J24" s="48"/>
      <c r="K24" s="48"/>
      <c r="L24" s="48"/>
      <c r="M24" s="48"/>
      <c r="N24" s="48"/>
      <c r="O24" s="48"/>
      <c r="P24" s="48"/>
      <c r="Q24" s="48"/>
      <c r="R24" s="48"/>
      <c r="S24" s="48"/>
      <c r="T24" s="48"/>
      <c r="U24" s="48"/>
      <c r="V24" s="48"/>
      <c r="W24" s="48"/>
      <c r="X24" s="48"/>
      <c r="Y24" s="48"/>
    </row>
    <row r="25" spans="1:25" x14ac:dyDescent="0.25">
      <c r="A25" s="48"/>
      <c r="B25" s="48"/>
      <c r="C25" s="48"/>
      <c r="D25" s="48"/>
      <c r="E25" s="48"/>
      <c r="F25" s="48"/>
      <c r="G25" s="48"/>
      <c r="H25" s="48"/>
      <c r="I25" s="48"/>
      <c r="J25" s="48"/>
      <c r="K25" s="48"/>
      <c r="L25" s="48"/>
      <c r="M25" s="48"/>
      <c r="N25" s="48"/>
      <c r="O25" s="48"/>
      <c r="P25" s="48"/>
      <c r="Q25" s="48"/>
      <c r="R25" s="48"/>
      <c r="S25" s="48"/>
      <c r="T25" s="48"/>
      <c r="U25" s="48"/>
      <c r="V25" s="48"/>
      <c r="W25" s="48"/>
      <c r="X25" s="48"/>
      <c r="Y25" s="48"/>
    </row>
    <row r="26" spans="1:25" x14ac:dyDescent="0.25">
      <c r="A26" s="48"/>
      <c r="B26" s="48"/>
      <c r="C26" s="48"/>
      <c r="D26" s="48"/>
      <c r="E26" s="48"/>
      <c r="F26" s="48"/>
      <c r="G26" s="48"/>
      <c r="H26" s="48"/>
      <c r="I26" s="48"/>
      <c r="J26" s="48"/>
      <c r="K26" s="48"/>
      <c r="L26" s="48"/>
      <c r="M26" s="48"/>
      <c r="N26" s="48"/>
      <c r="O26" s="48"/>
      <c r="P26" s="48"/>
      <c r="Q26" s="48"/>
      <c r="R26" s="48"/>
      <c r="S26" s="48"/>
      <c r="T26" s="48"/>
      <c r="U26" s="48"/>
      <c r="V26" s="48"/>
      <c r="W26" s="48"/>
      <c r="X26" s="48"/>
      <c r="Y26" s="48"/>
    </row>
    <row r="27" spans="1:25" x14ac:dyDescent="0.25">
      <c r="A27" s="48"/>
      <c r="B27" s="48"/>
      <c r="C27" s="48"/>
      <c r="D27" s="48"/>
      <c r="E27" s="48"/>
      <c r="F27" s="48"/>
      <c r="G27" s="48"/>
      <c r="H27" s="48"/>
      <c r="I27" s="48"/>
      <c r="J27" s="48"/>
      <c r="K27" s="48"/>
      <c r="L27" s="48"/>
      <c r="M27" s="48"/>
      <c r="N27" s="48"/>
      <c r="O27" s="48"/>
      <c r="P27" s="48"/>
      <c r="Q27" s="48"/>
      <c r="R27" s="48"/>
      <c r="S27" s="48"/>
      <c r="T27" s="48"/>
      <c r="U27" s="48"/>
      <c r="V27" s="48"/>
      <c r="W27" s="48"/>
      <c r="X27" s="48"/>
      <c r="Y27" s="48"/>
    </row>
    <row r="28" spans="1:25" x14ac:dyDescent="0.25">
      <c r="A28" s="48"/>
      <c r="B28" s="48"/>
      <c r="C28" s="48"/>
      <c r="D28" s="48"/>
      <c r="E28" s="48"/>
      <c r="F28" s="48"/>
      <c r="G28" s="48"/>
      <c r="H28" s="48"/>
      <c r="I28" s="48"/>
      <c r="J28" s="48"/>
      <c r="K28" s="48"/>
      <c r="L28" s="48"/>
      <c r="M28" s="48"/>
      <c r="N28" s="48"/>
      <c r="O28" s="48"/>
      <c r="P28" s="48"/>
      <c r="Q28" s="48"/>
      <c r="R28" s="48"/>
      <c r="S28" s="48"/>
      <c r="T28" s="48"/>
      <c r="U28" s="48"/>
      <c r="V28" s="48"/>
      <c r="W28" s="48"/>
      <c r="X28" s="48"/>
      <c r="Y28" s="48"/>
    </row>
    <row r="29" spans="1:25" x14ac:dyDescent="0.25">
      <c r="A29" s="48"/>
      <c r="B29" s="48"/>
      <c r="C29" s="48"/>
      <c r="D29" s="48"/>
      <c r="E29" s="48"/>
      <c r="F29" s="48"/>
      <c r="G29" s="48"/>
      <c r="H29" s="48"/>
      <c r="I29" s="48"/>
      <c r="J29" s="48"/>
      <c r="K29" s="48"/>
      <c r="L29" s="48"/>
      <c r="M29" s="48"/>
      <c r="N29" s="48"/>
      <c r="O29" s="48"/>
      <c r="P29" s="48"/>
      <c r="Q29" s="48"/>
      <c r="R29" s="48"/>
      <c r="S29" s="48"/>
      <c r="T29" s="48"/>
      <c r="U29" s="48"/>
      <c r="V29" s="48"/>
      <c r="W29" s="48"/>
      <c r="X29" s="48"/>
      <c r="Y29" s="48"/>
    </row>
    <row r="30" spans="1:25" x14ac:dyDescent="0.25">
      <c r="A30" s="48"/>
      <c r="B30" s="48"/>
      <c r="C30" s="48"/>
      <c r="D30" s="48"/>
      <c r="E30" s="48"/>
      <c r="F30" s="48"/>
      <c r="G30" s="48"/>
      <c r="H30" s="48"/>
      <c r="I30" s="48"/>
      <c r="J30" s="48"/>
      <c r="K30" s="48"/>
      <c r="L30" s="48"/>
      <c r="M30" s="48"/>
      <c r="N30" s="48"/>
      <c r="O30" s="48"/>
      <c r="P30" s="48"/>
      <c r="Q30" s="48"/>
      <c r="R30" s="48"/>
      <c r="S30" s="48"/>
      <c r="T30" s="48"/>
      <c r="U30" s="48"/>
      <c r="V30" s="48"/>
      <c r="W30" s="48"/>
      <c r="X30" s="48"/>
      <c r="Y30" s="48"/>
    </row>
    <row r="31" spans="1:25" x14ac:dyDescent="0.25">
      <c r="A31" s="48"/>
      <c r="B31" s="48"/>
      <c r="C31" s="48"/>
      <c r="D31" s="48"/>
      <c r="E31" s="48"/>
      <c r="F31" s="48"/>
      <c r="G31" s="48"/>
      <c r="H31" s="48"/>
      <c r="I31" s="48"/>
      <c r="J31" s="48"/>
      <c r="K31" s="48"/>
      <c r="L31" s="48"/>
      <c r="M31" s="48"/>
      <c r="N31" s="48"/>
      <c r="O31" s="48"/>
      <c r="P31" s="48"/>
      <c r="Q31" s="48"/>
      <c r="R31" s="48"/>
      <c r="S31" s="48"/>
      <c r="T31" s="48"/>
      <c r="U31" s="48"/>
      <c r="V31" s="48"/>
      <c r="W31" s="48"/>
      <c r="X31" s="48"/>
      <c r="Y31" s="48"/>
    </row>
    <row r="32" spans="1:25" x14ac:dyDescent="0.25">
      <c r="A32" s="48"/>
      <c r="B32" s="48"/>
      <c r="C32" s="48"/>
      <c r="D32" s="48"/>
      <c r="E32" s="48"/>
      <c r="F32" s="48"/>
      <c r="G32" s="48"/>
      <c r="H32" s="48"/>
      <c r="I32" s="48"/>
      <c r="J32" s="48"/>
      <c r="K32" s="48"/>
      <c r="L32" s="48"/>
      <c r="M32" s="48"/>
      <c r="N32" s="48"/>
      <c r="O32" s="48"/>
      <c r="P32" s="48"/>
      <c r="Q32" s="48"/>
      <c r="R32" s="48"/>
      <c r="S32" s="48"/>
      <c r="T32" s="48"/>
      <c r="U32" s="48"/>
      <c r="V32" s="48"/>
      <c r="W32" s="48"/>
      <c r="X32" s="48"/>
      <c r="Y32" s="48"/>
    </row>
  </sheetData>
  <mergeCells count="24">
    <mergeCell ref="W1:W2"/>
    <mergeCell ref="X1:X2"/>
    <mergeCell ref="Y1:Y2"/>
    <mergeCell ref="S1:S2"/>
    <mergeCell ref="T1:T2"/>
    <mergeCell ref="U1:U2"/>
    <mergeCell ref="V1:V2"/>
    <mergeCell ref="A2:M2"/>
    <mergeCell ref="A4:A13"/>
    <mergeCell ref="B4:B13"/>
    <mergeCell ref="Q1:Q2"/>
    <mergeCell ref="R1:R2"/>
    <mergeCell ref="A1:C1"/>
    <mergeCell ref="D1:F1"/>
    <mergeCell ref="H1:M1"/>
    <mergeCell ref="N1:N2"/>
    <mergeCell ref="O1:O2"/>
    <mergeCell ref="P1:P2"/>
    <mergeCell ref="A15:A16"/>
    <mergeCell ref="B15:B16"/>
    <mergeCell ref="A17:A18"/>
    <mergeCell ref="B17:B18"/>
    <mergeCell ref="A20:A23"/>
    <mergeCell ref="B20:B23"/>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opLeftCell="E1" zoomScale="60" zoomScaleNormal="60" workbookViewId="0">
      <selection activeCell="L4" sqref="L4:L23"/>
    </sheetView>
  </sheetViews>
  <sheetFormatPr defaultRowHeight="15" x14ac:dyDescent="0.25"/>
  <cols>
    <col min="2" max="2" width="40.28515625" customWidth="1"/>
    <col min="3" max="3" width="11.140625" customWidth="1"/>
    <col min="4" max="4" width="92.5703125" customWidth="1"/>
    <col min="10" max="10" width="12.5703125" bestFit="1" customWidth="1"/>
  </cols>
  <sheetData>
    <row r="1" spans="1:25" x14ac:dyDescent="0.25">
      <c r="A1" s="112" t="s">
        <v>81</v>
      </c>
      <c r="B1" s="112"/>
      <c r="C1" s="112"/>
      <c r="D1" s="118" t="s">
        <v>27</v>
      </c>
      <c r="E1" s="118"/>
      <c r="F1" s="118"/>
      <c r="G1" s="66"/>
      <c r="H1" s="118" t="s">
        <v>82</v>
      </c>
      <c r="I1" s="118"/>
      <c r="J1" s="118"/>
      <c r="K1" s="118"/>
      <c r="L1" s="118"/>
      <c r="M1" s="118"/>
      <c r="N1" s="111" t="s">
        <v>83</v>
      </c>
      <c r="O1" s="111" t="s">
        <v>83</v>
      </c>
      <c r="P1" s="111" t="s">
        <v>83</v>
      </c>
      <c r="Q1" s="111" t="s">
        <v>83</v>
      </c>
      <c r="R1" s="111" t="s">
        <v>83</v>
      </c>
      <c r="S1" s="111" t="s">
        <v>83</v>
      </c>
      <c r="T1" s="111" t="s">
        <v>83</v>
      </c>
      <c r="U1" s="111" t="s">
        <v>83</v>
      </c>
      <c r="V1" s="111" t="s">
        <v>83</v>
      </c>
      <c r="W1" s="111" t="s">
        <v>83</v>
      </c>
      <c r="X1" s="111" t="s">
        <v>83</v>
      </c>
      <c r="Y1" s="111" t="s">
        <v>83</v>
      </c>
    </row>
    <row r="2" spans="1:25" x14ac:dyDescent="0.25">
      <c r="A2" s="112" t="s">
        <v>84</v>
      </c>
      <c r="B2" s="112"/>
      <c r="C2" s="112"/>
      <c r="D2" s="112"/>
      <c r="E2" s="112"/>
      <c r="F2" s="112"/>
      <c r="G2" s="112"/>
      <c r="H2" s="112"/>
      <c r="I2" s="112"/>
      <c r="J2" s="112"/>
      <c r="K2" s="112"/>
      <c r="L2" s="112"/>
      <c r="M2" s="112"/>
      <c r="N2" s="111"/>
      <c r="O2" s="111"/>
      <c r="P2" s="111"/>
      <c r="Q2" s="111"/>
      <c r="R2" s="111"/>
      <c r="S2" s="111"/>
      <c r="T2" s="111"/>
      <c r="U2" s="111"/>
      <c r="V2" s="111"/>
      <c r="W2" s="111"/>
      <c r="X2" s="111"/>
      <c r="Y2" s="111"/>
    </row>
    <row r="3" spans="1:25" ht="45" x14ac:dyDescent="0.25">
      <c r="A3" s="57" t="s">
        <v>29</v>
      </c>
      <c r="B3" s="57" t="s">
        <v>30</v>
      </c>
      <c r="C3" s="58" t="s">
        <v>31</v>
      </c>
      <c r="D3" s="58" t="s">
        <v>32</v>
      </c>
      <c r="E3" s="58" t="s">
        <v>33</v>
      </c>
      <c r="F3" s="58" t="s">
        <v>34</v>
      </c>
      <c r="G3" s="58" t="s">
        <v>35</v>
      </c>
      <c r="H3" s="58" t="s">
        <v>85</v>
      </c>
      <c r="I3" s="58" t="s">
        <v>37</v>
      </c>
      <c r="J3" s="64" t="s">
        <v>38</v>
      </c>
      <c r="K3" s="59" t="s">
        <v>39</v>
      </c>
      <c r="L3" s="60" t="s">
        <v>86</v>
      </c>
      <c r="M3" s="57" t="s">
        <v>87</v>
      </c>
      <c r="N3" s="61" t="s">
        <v>88</v>
      </c>
      <c r="O3" s="61" t="s">
        <v>88</v>
      </c>
      <c r="P3" s="61" t="s">
        <v>88</v>
      </c>
      <c r="Q3" s="61" t="s">
        <v>88</v>
      </c>
      <c r="R3" s="61" t="s">
        <v>88</v>
      </c>
      <c r="S3" s="61" t="s">
        <v>88</v>
      </c>
      <c r="T3" s="61" t="s">
        <v>88</v>
      </c>
      <c r="U3" s="61" t="s">
        <v>88</v>
      </c>
      <c r="V3" s="61" t="s">
        <v>88</v>
      </c>
      <c r="W3" s="61" t="s">
        <v>88</v>
      </c>
      <c r="X3" s="61" t="s">
        <v>88</v>
      </c>
      <c r="Y3" s="61" t="s">
        <v>88</v>
      </c>
    </row>
    <row r="4" spans="1:25" ht="39" x14ac:dyDescent="0.25">
      <c r="A4" s="113">
        <v>1</v>
      </c>
      <c r="B4" s="115" t="s">
        <v>89</v>
      </c>
      <c r="C4" s="52">
        <v>1</v>
      </c>
      <c r="D4" s="53" t="s">
        <v>44</v>
      </c>
      <c r="E4" s="91" t="s">
        <v>90</v>
      </c>
      <c r="F4" s="56" t="s">
        <v>18</v>
      </c>
      <c r="G4" s="67" t="s">
        <v>45</v>
      </c>
      <c r="H4" s="67" t="s">
        <v>46</v>
      </c>
      <c r="I4" s="56" t="s">
        <v>47</v>
      </c>
      <c r="J4" s="82">
        <v>20.99</v>
      </c>
      <c r="K4" s="50"/>
      <c r="L4" s="62">
        <f>K4-SUM(N4:Y4)</f>
        <v>0</v>
      </c>
      <c r="M4" s="63" t="s">
        <v>91</v>
      </c>
      <c r="N4" s="49"/>
      <c r="O4" s="49"/>
      <c r="P4" s="49"/>
      <c r="Q4" s="49"/>
      <c r="R4" s="49"/>
      <c r="S4" s="49"/>
      <c r="T4" s="49"/>
      <c r="U4" s="49"/>
      <c r="V4" s="49"/>
      <c r="W4" s="49"/>
      <c r="X4" s="49"/>
      <c r="Y4" s="49"/>
    </row>
    <row r="5" spans="1:25" ht="26.25" x14ac:dyDescent="0.25">
      <c r="A5" s="114"/>
      <c r="B5" s="116"/>
      <c r="C5" s="52">
        <v>2</v>
      </c>
      <c r="D5" s="54" t="s">
        <v>48</v>
      </c>
      <c r="E5" s="91" t="s">
        <v>90</v>
      </c>
      <c r="F5" s="56" t="s">
        <v>18</v>
      </c>
      <c r="G5" s="67" t="s">
        <v>45</v>
      </c>
      <c r="H5" s="67" t="s">
        <v>49</v>
      </c>
      <c r="I5" s="56" t="s">
        <v>47</v>
      </c>
      <c r="J5" s="82">
        <v>43.16</v>
      </c>
      <c r="K5" s="50"/>
      <c r="L5" s="62">
        <f t="shared" ref="L5:L23" si="0">K5-SUM(N5:Y5)</f>
        <v>0</v>
      </c>
      <c r="M5" s="63" t="s">
        <v>91</v>
      </c>
      <c r="N5" s="49"/>
      <c r="O5" s="49"/>
      <c r="P5" s="49"/>
      <c r="Q5" s="49"/>
      <c r="R5" s="49"/>
      <c r="S5" s="49"/>
      <c r="T5" s="49"/>
      <c r="U5" s="49"/>
      <c r="V5" s="49"/>
      <c r="W5" s="49"/>
      <c r="X5" s="49"/>
      <c r="Y5" s="49"/>
    </row>
    <row r="6" spans="1:25" ht="26.25" x14ac:dyDescent="0.25">
      <c r="A6" s="114"/>
      <c r="B6" s="116"/>
      <c r="C6" s="52">
        <v>3</v>
      </c>
      <c r="D6" s="54" t="s">
        <v>50</v>
      </c>
      <c r="E6" s="91" t="s">
        <v>90</v>
      </c>
      <c r="F6" s="56" t="s">
        <v>18</v>
      </c>
      <c r="G6" s="67" t="s">
        <v>45</v>
      </c>
      <c r="H6" s="67" t="s">
        <v>51</v>
      </c>
      <c r="I6" s="56" t="s">
        <v>47</v>
      </c>
      <c r="J6" s="82">
        <v>40.47</v>
      </c>
      <c r="K6" s="51"/>
      <c r="L6" s="62">
        <f t="shared" si="0"/>
        <v>0</v>
      </c>
      <c r="M6" s="63" t="s">
        <v>91</v>
      </c>
      <c r="N6" s="49"/>
      <c r="O6" s="49"/>
      <c r="P6" s="49"/>
      <c r="Q6" s="49"/>
      <c r="R6" s="49"/>
      <c r="S6" s="49"/>
      <c r="T6" s="49"/>
      <c r="U6" s="49"/>
      <c r="V6" s="49"/>
      <c r="W6" s="49"/>
      <c r="X6" s="49"/>
      <c r="Y6" s="49"/>
    </row>
    <row r="7" spans="1:25" ht="25.5" x14ac:dyDescent="0.25">
      <c r="A7" s="114"/>
      <c r="B7" s="116"/>
      <c r="C7" s="52">
        <v>4</v>
      </c>
      <c r="D7" s="90" t="s">
        <v>52</v>
      </c>
      <c r="E7" s="91" t="s">
        <v>90</v>
      </c>
      <c r="F7" s="56" t="s">
        <v>53</v>
      </c>
      <c r="G7" s="67" t="s">
        <v>45</v>
      </c>
      <c r="H7" s="67" t="s">
        <v>54</v>
      </c>
      <c r="I7" s="56" t="s">
        <v>55</v>
      </c>
      <c r="J7" s="82">
        <v>34.159999999999997</v>
      </c>
      <c r="K7" s="51"/>
      <c r="L7" s="62">
        <f t="shared" si="0"/>
        <v>0</v>
      </c>
      <c r="M7" s="63" t="s">
        <v>91</v>
      </c>
      <c r="N7" s="49"/>
      <c r="O7" s="49"/>
      <c r="P7" s="49"/>
      <c r="Q7" s="49"/>
      <c r="R7" s="49"/>
      <c r="S7" s="49"/>
      <c r="T7" s="49"/>
      <c r="U7" s="49"/>
      <c r="V7" s="49"/>
      <c r="W7" s="49"/>
      <c r="X7" s="49"/>
      <c r="Y7" s="49"/>
    </row>
    <row r="8" spans="1:25" ht="26.25" x14ac:dyDescent="0.25">
      <c r="A8" s="114"/>
      <c r="B8" s="116"/>
      <c r="C8" s="52">
        <v>5</v>
      </c>
      <c r="D8" s="54" t="s">
        <v>56</v>
      </c>
      <c r="E8" s="91" t="s">
        <v>90</v>
      </c>
      <c r="F8" s="56" t="s">
        <v>18</v>
      </c>
      <c r="G8" s="67" t="s">
        <v>45</v>
      </c>
      <c r="H8" s="67" t="s">
        <v>57</v>
      </c>
      <c r="I8" s="56" t="s">
        <v>47</v>
      </c>
      <c r="J8" s="82">
        <v>54</v>
      </c>
      <c r="K8" s="51">
        <v>4</v>
      </c>
      <c r="L8" s="62">
        <f t="shared" si="0"/>
        <v>4</v>
      </c>
      <c r="M8" s="63" t="s">
        <v>91</v>
      </c>
      <c r="N8" s="49"/>
      <c r="O8" s="49"/>
      <c r="P8" s="49"/>
      <c r="Q8" s="49"/>
      <c r="R8" s="49"/>
      <c r="S8" s="49"/>
      <c r="T8" s="49"/>
      <c r="U8" s="49"/>
      <c r="V8" s="49"/>
      <c r="W8" s="49"/>
      <c r="X8" s="49"/>
      <c r="Y8" s="49"/>
    </row>
    <row r="9" spans="1:25" ht="26.25" x14ac:dyDescent="0.25">
      <c r="A9" s="114"/>
      <c r="B9" s="116"/>
      <c r="C9" s="52">
        <v>6</v>
      </c>
      <c r="D9" s="55" t="s">
        <v>58</v>
      </c>
      <c r="E9" s="91" t="s">
        <v>90</v>
      </c>
      <c r="F9" s="56" t="s">
        <v>18</v>
      </c>
      <c r="G9" s="67" t="s">
        <v>45</v>
      </c>
      <c r="H9" s="67" t="s">
        <v>57</v>
      </c>
      <c r="I9" s="56" t="s">
        <v>47</v>
      </c>
      <c r="J9" s="82">
        <v>74.45</v>
      </c>
      <c r="K9" s="51">
        <v>2</v>
      </c>
      <c r="L9" s="62">
        <f t="shared" si="0"/>
        <v>2</v>
      </c>
      <c r="M9" s="63" t="s">
        <v>91</v>
      </c>
      <c r="N9" s="49"/>
      <c r="O9" s="49"/>
      <c r="P9" s="49"/>
      <c r="Q9" s="49"/>
      <c r="R9" s="49"/>
      <c r="S9" s="49"/>
      <c r="T9" s="49"/>
      <c r="U9" s="49"/>
      <c r="V9" s="49"/>
      <c r="W9" s="49"/>
      <c r="X9" s="49"/>
      <c r="Y9" s="49"/>
    </row>
    <row r="10" spans="1:25" ht="39" x14ac:dyDescent="0.25">
      <c r="A10" s="114"/>
      <c r="B10" s="116"/>
      <c r="C10" s="52">
        <v>7</v>
      </c>
      <c r="D10" s="55" t="s">
        <v>59</v>
      </c>
      <c r="E10" s="91" t="s">
        <v>90</v>
      </c>
      <c r="F10" s="56" t="s">
        <v>18</v>
      </c>
      <c r="G10" s="67" t="s">
        <v>45</v>
      </c>
      <c r="H10" s="67" t="s">
        <v>60</v>
      </c>
      <c r="I10" s="56" t="s">
        <v>47</v>
      </c>
      <c r="J10" s="82">
        <v>36.270000000000003</v>
      </c>
      <c r="K10" s="51"/>
      <c r="L10" s="62">
        <f t="shared" si="0"/>
        <v>0</v>
      </c>
      <c r="M10" s="63" t="s">
        <v>91</v>
      </c>
      <c r="N10" s="49"/>
      <c r="O10" s="49"/>
      <c r="P10" s="49"/>
      <c r="Q10" s="49"/>
      <c r="R10" s="49"/>
      <c r="S10" s="49"/>
      <c r="T10" s="49"/>
      <c r="U10" s="49"/>
      <c r="V10" s="49"/>
      <c r="W10" s="49"/>
      <c r="X10" s="49"/>
      <c r="Y10" s="49"/>
    </row>
    <row r="11" spans="1:25" ht="39" x14ac:dyDescent="0.25">
      <c r="A11" s="114"/>
      <c r="B11" s="116"/>
      <c r="C11" s="52">
        <v>8</v>
      </c>
      <c r="D11" s="55" t="s">
        <v>61</v>
      </c>
      <c r="E11" s="91" t="s">
        <v>90</v>
      </c>
      <c r="F11" s="56" t="s">
        <v>18</v>
      </c>
      <c r="G11" s="67" t="s">
        <v>45</v>
      </c>
      <c r="H11" s="67" t="s">
        <v>62</v>
      </c>
      <c r="I11" s="56" t="s">
        <v>47</v>
      </c>
      <c r="J11" s="82">
        <v>18.68</v>
      </c>
      <c r="K11" s="51"/>
      <c r="L11" s="62">
        <f t="shared" si="0"/>
        <v>0</v>
      </c>
      <c r="M11" s="63" t="s">
        <v>91</v>
      </c>
      <c r="N11" s="49"/>
      <c r="O11" s="49"/>
      <c r="P11" s="49"/>
      <c r="Q11" s="49"/>
      <c r="R11" s="49"/>
      <c r="S11" s="49"/>
      <c r="T11" s="49"/>
      <c r="U11" s="49"/>
      <c r="V11" s="49"/>
      <c r="W11" s="49"/>
      <c r="X11" s="49"/>
      <c r="Y11" s="49"/>
    </row>
    <row r="12" spans="1:25" ht="26.25" x14ac:dyDescent="0.25">
      <c r="A12" s="114"/>
      <c r="B12" s="116"/>
      <c r="C12" s="52">
        <v>9</v>
      </c>
      <c r="D12" s="55" t="s">
        <v>63</v>
      </c>
      <c r="E12" s="91" t="s">
        <v>90</v>
      </c>
      <c r="F12" s="56" t="s">
        <v>18</v>
      </c>
      <c r="G12" s="67" t="s">
        <v>45</v>
      </c>
      <c r="H12" s="67" t="s">
        <v>64</v>
      </c>
      <c r="I12" s="56" t="s">
        <v>47</v>
      </c>
      <c r="J12" s="82">
        <v>71.459999999999994</v>
      </c>
      <c r="K12" s="51">
        <v>2</v>
      </c>
      <c r="L12" s="62">
        <f t="shared" si="0"/>
        <v>2</v>
      </c>
      <c r="M12" s="63" t="s">
        <v>91</v>
      </c>
      <c r="N12" s="49"/>
      <c r="O12" s="49"/>
      <c r="P12" s="49"/>
      <c r="Q12" s="49"/>
      <c r="R12" s="49"/>
      <c r="S12" s="49"/>
      <c r="T12" s="49"/>
      <c r="U12" s="49"/>
      <c r="V12" s="49"/>
      <c r="W12" s="49"/>
      <c r="X12" s="49"/>
      <c r="Y12" s="49"/>
    </row>
    <row r="13" spans="1:25" ht="26.25" x14ac:dyDescent="0.25">
      <c r="A13" s="114"/>
      <c r="B13" s="117"/>
      <c r="C13" s="68">
        <v>10</v>
      </c>
      <c r="D13" s="55" t="s">
        <v>65</v>
      </c>
      <c r="E13" s="91" t="s">
        <v>90</v>
      </c>
      <c r="F13" s="69" t="s">
        <v>18</v>
      </c>
      <c r="G13" s="70" t="s">
        <v>45</v>
      </c>
      <c r="H13" s="70" t="s">
        <v>57</v>
      </c>
      <c r="I13" s="69" t="s">
        <v>47</v>
      </c>
      <c r="J13" s="82">
        <v>164</v>
      </c>
      <c r="K13" s="51">
        <v>2</v>
      </c>
      <c r="L13" s="62">
        <f t="shared" si="0"/>
        <v>2</v>
      </c>
      <c r="M13" s="63" t="s">
        <v>91</v>
      </c>
      <c r="N13" s="49"/>
      <c r="O13" s="49"/>
      <c r="P13" s="49"/>
      <c r="Q13" s="49"/>
      <c r="R13" s="49"/>
      <c r="S13" s="49"/>
      <c r="T13" s="49"/>
      <c r="U13" s="49"/>
      <c r="V13" s="49"/>
      <c r="W13" s="49"/>
      <c r="X13" s="49"/>
      <c r="Y13" s="49"/>
    </row>
    <row r="14" spans="1:25" ht="39" x14ac:dyDescent="0.25">
      <c r="A14" s="88">
        <v>2</v>
      </c>
      <c r="B14" s="89" t="s">
        <v>89</v>
      </c>
      <c r="C14" s="73">
        <v>11</v>
      </c>
      <c r="D14" s="45" t="s">
        <v>92</v>
      </c>
      <c r="E14" s="75" t="s">
        <v>90</v>
      </c>
      <c r="F14" s="76" t="s">
        <v>18</v>
      </c>
      <c r="G14" s="77" t="s">
        <v>66</v>
      </c>
      <c r="H14" s="77" t="s">
        <v>67</v>
      </c>
      <c r="I14" s="76" t="s">
        <v>55</v>
      </c>
      <c r="J14" s="83">
        <v>17.96</v>
      </c>
      <c r="K14" s="51">
        <v>50</v>
      </c>
      <c r="L14" s="62">
        <f t="shared" si="0"/>
        <v>50</v>
      </c>
      <c r="M14" s="63" t="s">
        <v>91</v>
      </c>
      <c r="N14" s="49"/>
      <c r="O14" s="49"/>
      <c r="P14" s="49"/>
      <c r="Q14" s="49"/>
      <c r="R14" s="49"/>
      <c r="S14" s="49"/>
      <c r="T14" s="49"/>
      <c r="U14" s="49"/>
      <c r="V14" s="49"/>
      <c r="W14" s="49"/>
      <c r="X14" s="49"/>
      <c r="Y14" s="49"/>
    </row>
    <row r="15" spans="1:25" ht="89.25" x14ac:dyDescent="0.25">
      <c r="A15" s="119">
        <v>3</v>
      </c>
      <c r="B15" s="120" t="s">
        <v>89</v>
      </c>
      <c r="C15" s="52">
        <v>12</v>
      </c>
      <c r="D15" s="92" t="s">
        <v>93</v>
      </c>
      <c r="E15" s="91" t="s">
        <v>90</v>
      </c>
      <c r="F15" s="56" t="s">
        <v>18</v>
      </c>
      <c r="G15" s="67" t="s">
        <v>66</v>
      </c>
      <c r="H15" s="67" t="s">
        <v>68</v>
      </c>
      <c r="I15" s="56" t="s">
        <v>55</v>
      </c>
      <c r="J15" s="82">
        <v>40.68</v>
      </c>
      <c r="K15" s="51"/>
      <c r="L15" s="62">
        <f t="shared" si="0"/>
        <v>0</v>
      </c>
      <c r="M15" s="63" t="s">
        <v>91</v>
      </c>
      <c r="N15" s="49"/>
      <c r="O15" s="49"/>
      <c r="P15" s="49"/>
      <c r="Q15" s="49"/>
      <c r="R15" s="49"/>
      <c r="S15" s="49"/>
      <c r="T15" s="49"/>
      <c r="U15" s="49"/>
      <c r="V15" s="49"/>
      <c r="W15" s="49"/>
      <c r="X15" s="49"/>
      <c r="Y15" s="49"/>
    </row>
    <row r="16" spans="1:25" ht="51.75" x14ac:dyDescent="0.25">
      <c r="A16" s="119"/>
      <c r="B16" s="120"/>
      <c r="C16" s="52">
        <v>13</v>
      </c>
      <c r="D16" s="90" t="s">
        <v>94</v>
      </c>
      <c r="E16" s="91" t="s">
        <v>90</v>
      </c>
      <c r="F16" s="56" t="s">
        <v>18</v>
      </c>
      <c r="G16" s="67" t="s">
        <v>66</v>
      </c>
      <c r="H16" s="67" t="s">
        <v>69</v>
      </c>
      <c r="I16" s="56" t="s">
        <v>55</v>
      </c>
      <c r="J16" s="82">
        <v>19</v>
      </c>
      <c r="K16" s="51">
        <v>20</v>
      </c>
      <c r="L16" s="62">
        <f t="shared" si="0"/>
        <v>20</v>
      </c>
      <c r="M16" s="63" t="s">
        <v>91</v>
      </c>
      <c r="N16" s="49"/>
      <c r="O16" s="49"/>
      <c r="P16" s="49"/>
      <c r="Q16" s="49"/>
      <c r="R16" s="49"/>
      <c r="S16" s="49"/>
      <c r="T16" s="49"/>
      <c r="U16" s="49"/>
      <c r="V16" s="49"/>
      <c r="W16" s="49"/>
      <c r="X16" s="49"/>
      <c r="Y16" s="49"/>
    </row>
    <row r="17" spans="1:25" ht="26.25" x14ac:dyDescent="0.25">
      <c r="A17" s="121">
        <v>4</v>
      </c>
      <c r="B17" s="123" t="s">
        <v>95</v>
      </c>
      <c r="C17" s="73">
        <v>14</v>
      </c>
      <c r="D17" s="74" t="s">
        <v>70</v>
      </c>
      <c r="E17" s="79" t="s">
        <v>96</v>
      </c>
      <c r="F17" s="76" t="s">
        <v>18</v>
      </c>
      <c r="G17" s="77" t="s">
        <v>71</v>
      </c>
      <c r="H17" s="77" t="s">
        <v>72</v>
      </c>
      <c r="I17" s="76" t="s">
        <v>73</v>
      </c>
      <c r="J17" s="83">
        <v>113.9</v>
      </c>
      <c r="K17" s="51"/>
      <c r="L17" s="62">
        <f t="shared" si="0"/>
        <v>0</v>
      </c>
      <c r="M17" s="63" t="s">
        <v>91</v>
      </c>
      <c r="N17" s="49"/>
      <c r="O17" s="49"/>
      <c r="P17" s="49"/>
      <c r="Q17" s="49"/>
      <c r="R17" s="49"/>
      <c r="S17" s="49"/>
      <c r="T17" s="49"/>
      <c r="U17" s="49"/>
      <c r="V17" s="49"/>
      <c r="W17" s="49"/>
      <c r="X17" s="49"/>
      <c r="Y17" s="49"/>
    </row>
    <row r="18" spans="1:25" ht="25.5" x14ac:dyDescent="0.25">
      <c r="A18" s="122"/>
      <c r="B18" s="124"/>
      <c r="C18" s="73">
        <v>15</v>
      </c>
      <c r="D18" s="74" t="s">
        <v>74</v>
      </c>
      <c r="E18" s="75" t="s">
        <v>96</v>
      </c>
      <c r="F18" s="76" t="s">
        <v>18</v>
      </c>
      <c r="G18" s="77" t="s">
        <v>71</v>
      </c>
      <c r="H18" s="77" t="s">
        <v>72</v>
      </c>
      <c r="I18" s="76" t="s">
        <v>73</v>
      </c>
      <c r="J18" s="84">
        <v>113.9</v>
      </c>
      <c r="K18" s="51">
        <v>10</v>
      </c>
      <c r="L18" s="62">
        <f t="shared" si="0"/>
        <v>10</v>
      </c>
      <c r="M18" s="63" t="s">
        <v>91</v>
      </c>
      <c r="N18" s="71"/>
      <c r="O18" s="71"/>
      <c r="P18" s="71"/>
      <c r="Q18" s="71"/>
      <c r="R18" s="71"/>
      <c r="S18" s="71"/>
      <c r="T18" s="71"/>
      <c r="U18" s="71"/>
      <c r="V18" s="71"/>
      <c r="W18" s="71"/>
      <c r="X18" s="71"/>
      <c r="Y18" s="71"/>
    </row>
    <row r="19" spans="1:25" ht="77.25" x14ac:dyDescent="0.25">
      <c r="A19" s="86">
        <v>6</v>
      </c>
      <c r="B19" s="87" t="s">
        <v>97</v>
      </c>
      <c r="C19" s="68">
        <v>18</v>
      </c>
      <c r="D19" s="90" t="s">
        <v>75</v>
      </c>
      <c r="E19" s="69" t="s">
        <v>98</v>
      </c>
      <c r="F19" s="69" t="s">
        <v>53</v>
      </c>
      <c r="G19" s="70" t="s">
        <v>66</v>
      </c>
      <c r="H19" s="67" t="s">
        <v>76</v>
      </c>
      <c r="I19" s="56" t="s">
        <v>55</v>
      </c>
      <c r="J19" s="85">
        <v>81.06</v>
      </c>
      <c r="K19" s="51">
        <v>5</v>
      </c>
      <c r="L19" s="62">
        <f t="shared" si="0"/>
        <v>5</v>
      </c>
      <c r="M19" s="63" t="s">
        <v>91</v>
      </c>
      <c r="N19" s="71"/>
      <c r="O19" s="71"/>
      <c r="P19" s="71"/>
      <c r="Q19" s="71"/>
      <c r="R19" s="71"/>
      <c r="S19" s="71"/>
      <c r="T19" s="71"/>
      <c r="U19" s="71"/>
      <c r="V19" s="71"/>
      <c r="W19" s="71"/>
      <c r="X19" s="71"/>
      <c r="Y19" s="71"/>
    </row>
    <row r="20" spans="1:25" ht="63.75" x14ac:dyDescent="0.25">
      <c r="A20" s="125">
        <v>7</v>
      </c>
      <c r="B20" s="126" t="s">
        <v>89</v>
      </c>
      <c r="C20" s="73">
        <v>19</v>
      </c>
      <c r="D20" s="47" t="s">
        <v>99</v>
      </c>
      <c r="E20" s="81" t="s">
        <v>90</v>
      </c>
      <c r="F20" s="76" t="s">
        <v>18</v>
      </c>
      <c r="G20" s="77" t="s">
        <v>100</v>
      </c>
      <c r="H20" s="77" t="s">
        <v>101</v>
      </c>
      <c r="I20" s="76" t="s">
        <v>55</v>
      </c>
      <c r="J20" s="84">
        <v>31.63</v>
      </c>
      <c r="K20" s="51"/>
      <c r="L20" s="62">
        <f t="shared" si="0"/>
        <v>0</v>
      </c>
      <c r="M20" s="63" t="s">
        <v>91</v>
      </c>
      <c r="N20" s="71"/>
      <c r="O20" s="71"/>
      <c r="P20" s="71"/>
      <c r="Q20" s="71"/>
      <c r="R20" s="71"/>
      <c r="S20" s="71"/>
      <c r="T20" s="71"/>
      <c r="U20" s="71"/>
      <c r="V20" s="71"/>
      <c r="W20" s="71"/>
      <c r="X20" s="71"/>
      <c r="Y20" s="71"/>
    </row>
    <row r="21" spans="1:25" ht="51" x14ac:dyDescent="0.25">
      <c r="A21" s="125"/>
      <c r="B21" s="126"/>
      <c r="C21" s="73">
        <v>20</v>
      </c>
      <c r="D21" s="44" t="s">
        <v>102</v>
      </c>
      <c r="E21" s="75" t="s">
        <v>90</v>
      </c>
      <c r="F21" s="76" t="s">
        <v>18</v>
      </c>
      <c r="G21" s="77" t="s">
        <v>100</v>
      </c>
      <c r="H21" s="77" t="s">
        <v>103</v>
      </c>
      <c r="I21" s="76" t="s">
        <v>55</v>
      </c>
      <c r="J21" s="84">
        <v>19</v>
      </c>
      <c r="K21" s="51"/>
      <c r="L21" s="62">
        <f t="shared" si="0"/>
        <v>0</v>
      </c>
      <c r="M21" s="63" t="s">
        <v>91</v>
      </c>
      <c r="N21" s="71"/>
      <c r="O21" s="71"/>
      <c r="P21" s="71"/>
      <c r="Q21" s="71"/>
      <c r="R21" s="71"/>
      <c r="S21" s="71"/>
      <c r="T21" s="71"/>
      <c r="U21" s="71"/>
      <c r="V21" s="71"/>
      <c r="W21" s="71"/>
      <c r="X21" s="71"/>
      <c r="Y21" s="71"/>
    </row>
    <row r="22" spans="1:25" ht="63.75" x14ac:dyDescent="0.25">
      <c r="A22" s="125"/>
      <c r="B22" s="126"/>
      <c r="C22" s="73">
        <v>21</v>
      </c>
      <c r="D22" s="46" t="s">
        <v>104</v>
      </c>
      <c r="E22" s="81" t="s">
        <v>90</v>
      </c>
      <c r="F22" s="76" t="s">
        <v>18</v>
      </c>
      <c r="G22" s="77" t="s">
        <v>100</v>
      </c>
      <c r="H22" s="77" t="s">
        <v>101</v>
      </c>
      <c r="I22" s="76" t="s">
        <v>55</v>
      </c>
      <c r="J22" s="84">
        <v>31.59</v>
      </c>
      <c r="K22" s="51">
        <v>15</v>
      </c>
      <c r="L22" s="62">
        <f t="shared" si="0"/>
        <v>15</v>
      </c>
      <c r="M22" s="63" t="s">
        <v>91</v>
      </c>
      <c r="N22" s="71"/>
      <c r="O22" s="71"/>
      <c r="P22" s="71"/>
      <c r="Q22" s="71"/>
      <c r="R22" s="71"/>
      <c r="S22" s="71"/>
      <c r="T22" s="71"/>
      <c r="U22" s="71"/>
      <c r="V22" s="71"/>
      <c r="W22" s="71"/>
      <c r="X22" s="71"/>
      <c r="Y22" s="71"/>
    </row>
    <row r="23" spans="1:25" ht="63.75" x14ac:dyDescent="0.25">
      <c r="A23" s="125"/>
      <c r="B23" s="126"/>
      <c r="C23" s="73">
        <v>22</v>
      </c>
      <c r="D23" s="44" t="s">
        <v>105</v>
      </c>
      <c r="E23" s="75" t="s">
        <v>90</v>
      </c>
      <c r="F23" s="76" t="s">
        <v>18</v>
      </c>
      <c r="G23" s="77" t="s">
        <v>100</v>
      </c>
      <c r="H23" s="77" t="s">
        <v>103</v>
      </c>
      <c r="I23" s="76" t="s">
        <v>55</v>
      </c>
      <c r="J23" s="84">
        <v>19</v>
      </c>
      <c r="K23" s="51">
        <v>15</v>
      </c>
      <c r="L23" s="62">
        <f t="shared" si="0"/>
        <v>15</v>
      </c>
      <c r="M23" s="63" t="s">
        <v>91</v>
      </c>
      <c r="N23" s="71"/>
      <c r="O23" s="71"/>
      <c r="P23" s="71"/>
      <c r="Q23" s="71"/>
      <c r="R23" s="71"/>
      <c r="S23" s="71"/>
      <c r="T23" s="71"/>
      <c r="U23" s="71"/>
      <c r="V23" s="71"/>
      <c r="W23" s="71"/>
      <c r="X23" s="71"/>
      <c r="Y23" s="71"/>
    </row>
    <row r="24" spans="1:25" x14ac:dyDescent="0.25">
      <c r="A24" s="48"/>
      <c r="B24" s="48"/>
      <c r="C24" s="48"/>
      <c r="D24" s="48"/>
      <c r="E24" s="48"/>
      <c r="F24" s="48"/>
      <c r="G24" s="48"/>
      <c r="H24" s="48"/>
      <c r="I24" s="48"/>
      <c r="J24" s="48"/>
      <c r="K24" s="48"/>
      <c r="L24" s="48"/>
      <c r="M24" s="48"/>
      <c r="N24" s="48"/>
      <c r="O24" s="48"/>
      <c r="P24" s="48"/>
      <c r="Q24" s="48"/>
      <c r="R24" s="48"/>
      <c r="S24" s="48"/>
      <c r="T24" s="48"/>
      <c r="U24" s="48"/>
      <c r="V24" s="48"/>
      <c r="W24" s="48"/>
      <c r="X24" s="48"/>
      <c r="Y24" s="48"/>
    </row>
    <row r="25" spans="1:25" x14ac:dyDescent="0.25">
      <c r="A25" s="48"/>
      <c r="B25" s="48"/>
      <c r="C25" s="48"/>
      <c r="D25" s="48"/>
      <c r="E25" s="48"/>
      <c r="F25" s="48"/>
      <c r="G25" s="48"/>
      <c r="H25" s="48"/>
      <c r="I25" s="48"/>
      <c r="J25" s="48"/>
      <c r="K25" s="48"/>
      <c r="L25" s="48"/>
      <c r="M25" s="48"/>
      <c r="N25" s="48"/>
      <c r="O25" s="48"/>
      <c r="P25" s="48"/>
      <c r="Q25" s="48"/>
      <c r="R25" s="48"/>
      <c r="S25" s="48"/>
      <c r="T25" s="48"/>
      <c r="U25" s="48"/>
      <c r="V25" s="48"/>
      <c r="W25" s="48"/>
      <c r="X25" s="48"/>
      <c r="Y25" s="48"/>
    </row>
    <row r="26" spans="1:25" x14ac:dyDescent="0.25">
      <c r="A26" s="48"/>
      <c r="B26" s="48"/>
      <c r="C26" s="48"/>
      <c r="D26" s="48"/>
      <c r="E26" s="48"/>
      <c r="F26" s="48"/>
      <c r="G26" s="48"/>
      <c r="H26" s="48"/>
      <c r="I26" s="48"/>
      <c r="J26" s="48"/>
      <c r="K26" s="48"/>
      <c r="L26" s="48"/>
      <c r="M26" s="48"/>
      <c r="N26" s="48"/>
      <c r="O26" s="48"/>
      <c r="P26" s="48"/>
      <c r="Q26" s="48"/>
      <c r="R26" s="48"/>
      <c r="S26" s="48"/>
      <c r="T26" s="48"/>
      <c r="U26" s="48"/>
      <c r="V26" s="48"/>
      <c r="W26" s="48"/>
      <c r="X26" s="48"/>
      <c r="Y26" s="48"/>
    </row>
    <row r="27" spans="1:25" x14ac:dyDescent="0.25">
      <c r="A27" s="48"/>
      <c r="B27" s="48"/>
      <c r="C27" s="48"/>
      <c r="D27" s="48"/>
      <c r="E27" s="48"/>
      <c r="F27" s="48"/>
      <c r="G27" s="48"/>
      <c r="H27" s="48"/>
      <c r="I27" s="48"/>
      <c r="J27" s="48"/>
      <c r="K27" s="48"/>
      <c r="L27" s="48"/>
      <c r="M27" s="48"/>
      <c r="N27" s="48"/>
      <c r="O27" s="48"/>
      <c r="P27" s="48"/>
      <c r="Q27" s="48"/>
      <c r="R27" s="48"/>
      <c r="S27" s="48"/>
      <c r="T27" s="48"/>
      <c r="U27" s="48"/>
      <c r="V27" s="48"/>
      <c r="W27" s="48"/>
      <c r="X27" s="48"/>
      <c r="Y27" s="48"/>
    </row>
    <row r="28" spans="1:25" x14ac:dyDescent="0.25">
      <c r="A28" s="48"/>
      <c r="B28" s="48"/>
      <c r="C28" s="48"/>
      <c r="D28" s="48"/>
      <c r="E28" s="48"/>
      <c r="F28" s="48"/>
      <c r="G28" s="48"/>
      <c r="H28" s="48"/>
      <c r="I28" s="48"/>
      <c r="J28" s="48"/>
      <c r="K28" s="48"/>
      <c r="L28" s="48"/>
      <c r="M28" s="48"/>
      <c r="N28" s="48"/>
      <c r="O28" s="48"/>
      <c r="P28" s="48"/>
      <c r="Q28" s="48"/>
      <c r="R28" s="48"/>
      <c r="S28" s="48"/>
      <c r="T28" s="48"/>
      <c r="U28" s="48"/>
      <c r="V28" s="48"/>
      <c r="W28" s="48"/>
      <c r="X28" s="48"/>
      <c r="Y28" s="48"/>
    </row>
    <row r="29" spans="1:25" x14ac:dyDescent="0.25">
      <c r="A29" s="48"/>
      <c r="B29" s="48"/>
      <c r="C29" s="48"/>
      <c r="D29" s="48"/>
      <c r="E29" s="48"/>
      <c r="F29" s="48"/>
      <c r="G29" s="48"/>
      <c r="H29" s="48"/>
      <c r="I29" s="48"/>
      <c r="J29" s="48"/>
      <c r="K29" s="48"/>
      <c r="L29" s="48"/>
      <c r="M29" s="48"/>
      <c r="N29" s="48"/>
      <c r="O29" s="48"/>
      <c r="P29" s="48"/>
      <c r="Q29" s="48"/>
      <c r="R29" s="48"/>
      <c r="S29" s="48"/>
      <c r="T29" s="48"/>
      <c r="U29" s="48"/>
      <c r="V29" s="48"/>
      <c r="W29" s="48"/>
      <c r="X29" s="48"/>
      <c r="Y29" s="48"/>
    </row>
    <row r="30" spans="1:25" x14ac:dyDescent="0.25">
      <c r="A30" s="48"/>
      <c r="B30" s="48"/>
      <c r="C30" s="48"/>
      <c r="D30" s="48"/>
      <c r="E30" s="48"/>
      <c r="F30" s="48"/>
      <c r="G30" s="48"/>
      <c r="H30" s="48"/>
      <c r="I30" s="48"/>
      <c r="J30" s="48"/>
      <c r="K30" s="48"/>
      <c r="L30" s="48"/>
      <c r="M30" s="48"/>
      <c r="N30" s="48"/>
      <c r="O30" s="48"/>
      <c r="P30" s="48"/>
      <c r="Q30" s="48"/>
      <c r="R30" s="48"/>
      <c r="S30" s="48"/>
      <c r="T30" s="48"/>
      <c r="U30" s="48"/>
      <c r="V30" s="48"/>
      <c r="W30" s="48"/>
      <c r="X30" s="48"/>
      <c r="Y30" s="48"/>
    </row>
    <row r="31" spans="1:25" x14ac:dyDescent="0.25">
      <c r="A31" s="48"/>
      <c r="B31" s="48"/>
      <c r="C31" s="48"/>
      <c r="D31" s="48"/>
      <c r="E31" s="48"/>
      <c r="F31" s="48"/>
      <c r="G31" s="48"/>
      <c r="H31" s="48"/>
      <c r="I31" s="48"/>
      <c r="J31" s="48"/>
      <c r="K31" s="48"/>
      <c r="L31" s="48"/>
      <c r="M31" s="48"/>
      <c r="N31" s="48"/>
      <c r="O31" s="48"/>
      <c r="P31" s="48"/>
      <c r="Q31" s="48"/>
      <c r="R31" s="48"/>
      <c r="S31" s="48"/>
      <c r="T31" s="48"/>
      <c r="U31" s="48"/>
      <c r="V31" s="48"/>
      <c r="W31" s="48"/>
      <c r="X31" s="48"/>
      <c r="Y31" s="48"/>
    </row>
    <row r="32" spans="1:25" x14ac:dyDescent="0.25">
      <c r="A32" s="48"/>
      <c r="B32" s="48"/>
      <c r="C32" s="48"/>
      <c r="D32" s="48"/>
      <c r="E32" s="48"/>
      <c r="F32" s="48"/>
      <c r="G32" s="48"/>
      <c r="H32" s="48"/>
      <c r="I32" s="48"/>
      <c r="J32" s="48"/>
      <c r="K32" s="48"/>
      <c r="L32" s="48"/>
      <c r="M32" s="48"/>
      <c r="N32" s="48"/>
      <c r="O32" s="48"/>
      <c r="P32" s="48"/>
      <c r="Q32" s="48"/>
      <c r="R32" s="48"/>
      <c r="S32" s="48"/>
      <c r="T32" s="48"/>
      <c r="U32" s="48"/>
      <c r="V32" s="48"/>
      <c r="W32" s="48"/>
      <c r="X32" s="48"/>
      <c r="Y32" s="48"/>
    </row>
  </sheetData>
  <mergeCells count="24">
    <mergeCell ref="W1:W2"/>
    <mergeCell ref="X1:X2"/>
    <mergeCell ref="Y1:Y2"/>
    <mergeCell ref="S1:S2"/>
    <mergeCell ref="T1:T2"/>
    <mergeCell ref="U1:U2"/>
    <mergeCell ref="V1:V2"/>
    <mergeCell ref="A2:M2"/>
    <mergeCell ref="A4:A13"/>
    <mergeCell ref="B4:B13"/>
    <mergeCell ref="Q1:Q2"/>
    <mergeCell ref="R1:R2"/>
    <mergeCell ref="A1:C1"/>
    <mergeCell ref="D1:F1"/>
    <mergeCell ref="H1:M1"/>
    <mergeCell ref="N1:N2"/>
    <mergeCell ref="O1:O2"/>
    <mergeCell ref="P1:P2"/>
    <mergeCell ref="A15:A16"/>
    <mergeCell ref="B15:B16"/>
    <mergeCell ref="A17:A18"/>
    <mergeCell ref="B17:B18"/>
    <mergeCell ref="A20:A23"/>
    <mergeCell ref="B20:B23"/>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opLeftCell="C1" zoomScale="70" zoomScaleNormal="70" workbookViewId="0">
      <selection activeCell="L11" sqref="L11"/>
    </sheetView>
  </sheetViews>
  <sheetFormatPr defaultRowHeight="15" x14ac:dyDescent="0.25"/>
  <cols>
    <col min="2" max="2" width="40.28515625" customWidth="1"/>
    <col min="3" max="3" width="11.140625" customWidth="1"/>
    <col min="4" max="4" width="92.5703125" customWidth="1"/>
    <col min="10" max="10" width="17" bestFit="1" customWidth="1"/>
    <col min="14" max="14" width="25.28515625" bestFit="1" customWidth="1"/>
    <col min="15" max="15" width="12.28515625" bestFit="1" customWidth="1"/>
    <col min="16" max="16" width="12.85546875" bestFit="1" customWidth="1"/>
  </cols>
  <sheetData>
    <row r="1" spans="1:25" ht="15" customHeight="1" x14ac:dyDescent="0.25">
      <c r="A1" s="112" t="s">
        <v>81</v>
      </c>
      <c r="B1" s="112"/>
      <c r="C1" s="112"/>
      <c r="D1" s="118" t="s">
        <v>27</v>
      </c>
      <c r="E1" s="118"/>
      <c r="F1" s="118"/>
      <c r="G1" s="66"/>
      <c r="H1" s="118" t="s">
        <v>82</v>
      </c>
      <c r="I1" s="118"/>
      <c r="J1" s="118"/>
      <c r="K1" s="118"/>
      <c r="L1" s="118"/>
      <c r="M1" s="118"/>
      <c r="N1" s="111" t="s">
        <v>107</v>
      </c>
      <c r="O1" s="111" t="s">
        <v>108</v>
      </c>
      <c r="P1" s="111" t="s">
        <v>109</v>
      </c>
      <c r="Q1" s="111" t="s">
        <v>83</v>
      </c>
      <c r="R1" s="111" t="s">
        <v>83</v>
      </c>
      <c r="S1" s="111" t="s">
        <v>83</v>
      </c>
      <c r="T1" s="111" t="s">
        <v>83</v>
      </c>
      <c r="U1" s="111" t="s">
        <v>83</v>
      </c>
      <c r="V1" s="111" t="s">
        <v>83</v>
      </c>
      <c r="W1" s="111" t="s">
        <v>83</v>
      </c>
      <c r="X1" s="111" t="s">
        <v>83</v>
      </c>
      <c r="Y1" s="111" t="s">
        <v>83</v>
      </c>
    </row>
    <row r="2" spans="1:25" x14ac:dyDescent="0.25">
      <c r="A2" s="112" t="s">
        <v>84</v>
      </c>
      <c r="B2" s="112"/>
      <c r="C2" s="112"/>
      <c r="D2" s="112"/>
      <c r="E2" s="112"/>
      <c r="F2" s="112"/>
      <c r="G2" s="112"/>
      <c r="H2" s="112"/>
      <c r="I2" s="112"/>
      <c r="J2" s="112"/>
      <c r="K2" s="112"/>
      <c r="L2" s="112"/>
      <c r="M2" s="112"/>
      <c r="N2" s="111"/>
      <c r="O2" s="111"/>
      <c r="P2" s="111"/>
      <c r="Q2" s="111"/>
      <c r="R2" s="111"/>
      <c r="S2" s="111"/>
      <c r="T2" s="111"/>
      <c r="U2" s="111"/>
      <c r="V2" s="111"/>
      <c r="W2" s="111"/>
      <c r="X2" s="111"/>
      <c r="Y2" s="111"/>
    </row>
    <row r="3" spans="1:25" ht="45" x14ac:dyDescent="0.25">
      <c r="A3" s="57" t="s">
        <v>29</v>
      </c>
      <c r="B3" s="57" t="s">
        <v>30</v>
      </c>
      <c r="C3" s="58" t="s">
        <v>31</v>
      </c>
      <c r="D3" s="58" t="s">
        <v>32</v>
      </c>
      <c r="E3" s="58" t="s">
        <v>33</v>
      </c>
      <c r="F3" s="58" t="s">
        <v>34</v>
      </c>
      <c r="G3" s="58" t="s">
        <v>35</v>
      </c>
      <c r="H3" s="58" t="s">
        <v>85</v>
      </c>
      <c r="I3" s="58" t="s">
        <v>37</v>
      </c>
      <c r="J3" s="64" t="s">
        <v>38</v>
      </c>
      <c r="K3" s="59" t="s">
        <v>39</v>
      </c>
      <c r="L3" s="60" t="s">
        <v>86</v>
      </c>
      <c r="M3" s="57" t="s">
        <v>87</v>
      </c>
      <c r="N3" s="101">
        <v>43594</v>
      </c>
      <c r="O3" s="101">
        <v>43601</v>
      </c>
      <c r="P3" s="101">
        <v>43605</v>
      </c>
      <c r="Q3" s="61" t="s">
        <v>88</v>
      </c>
      <c r="R3" s="61" t="s">
        <v>88</v>
      </c>
      <c r="S3" s="61" t="s">
        <v>88</v>
      </c>
      <c r="T3" s="61" t="s">
        <v>88</v>
      </c>
      <c r="U3" s="61" t="s">
        <v>88</v>
      </c>
      <c r="V3" s="61" t="s">
        <v>88</v>
      </c>
      <c r="W3" s="61" t="s">
        <v>88</v>
      </c>
      <c r="X3" s="61" t="s">
        <v>88</v>
      </c>
      <c r="Y3" s="61" t="s">
        <v>88</v>
      </c>
    </row>
    <row r="4" spans="1:25" ht="39" x14ac:dyDescent="0.25">
      <c r="A4" s="113">
        <v>1</v>
      </c>
      <c r="B4" s="115" t="s">
        <v>89</v>
      </c>
      <c r="C4" s="52">
        <v>1</v>
      </c>
      <c r="D4" s="53" t="s">
        <v>44</v>
      </c>
      <c r="E4" s="91" t="s">
        <v>90</v>
      </c>
      <c r="F4" s="56" t="s">
        <v>18</v>
      </c>
      <c r="G4" s="67" t="s">
        <v>45</v>
      </c>
      <c r="H4" s="67" t="s">
        <v>46</v>
      </c>
      <c r="I4" s="56" t="s">
        <v>47</v>
      </c>
      <c r="J4" s="82">
        <v>20.99</v>
      </c>
      <c r="K4" s="50"/>
      <c r="L4" s="62">
        <f>K4-SUM(N4:Y4)</f>
        <v>0</v>
      </c>
      <c r="M4" s="63" t="s">
        <v>91</v>
      </c>
      <c r="N4" s="49"/>
      <c r="O4" s="49"/>
      <c r="P4" s="49"/>
      <c r="Q4" s="49"/>
      <c r="R4" s="49"/>
      <c r="S4" s="49"/>
      <c r="T4" s="49"/>
      <c r="U4" s="49"/>
      <c r="V4" s="49"/>
      <c r="W4" s="49"/>
      <c r="X4" s="49"/>
      <c r="Y4" s="49"/>
    </row>
    <row r="5" spans="1:25" ht="26.25" x14ac:dyDescent="0.25">
      <c r="A5" s="114"/>
      <c r="B5" s="116"/>
      <c r="C5" s="52">
        <v>2</v>
      </c>
      <c r="D5" s="54" t="s">
        <v>48</v>
      </c>
      <c r="E5" s="91" t="s">
        <v>90</v>
      </c>
      <c r="F5" s="56" t="s">
        <v>18</v>
      </c>
      <c r="G5" s="67" t="s">
        <v>45</v>
      </c>
      <c r="H5" s="67" t="s">
        <v>49</v>
      </c>
      <c r="I5" s="56" t="s">
        <v>47</v>
      </c>
      <c r="J5" s="82">
        <v>43.16</v>
      </c>
      <c r="K5" s="50"/>
      <c r="L5" s="62">
        <f t="shared" ref="L5:L23" si="0">K5-SUM(N5:Y5)</f>
        <v>0</v>
      </c>
      <c r="M5" s="63" t="s">
        <v>91</v>
      </c>
      <c r="N5" s="49"/>
      <c r="O5" s="49"/>
      <c r="P5" s="49"/>
      <c r="Q5" s="49"/>
      <c r="R5" s="49"/>
      <c r="S5" s="49"/>
      <c r="T5" s="49"/>
      <c r="U5" s="49"/>
      <c r="V5" s="49"/>
      <c r="W5" s="49"/>
      <c r="X5" s="49"/>
      <c r="Y5" s="49"/>
    </row>
    <row r="6" spans="1:25" ht="26.25" x14ac:dyDescent="0.25">
      <c r="A6" s="114"/>
      <c r="B6" s="116"/>
      <c r="C6" s="52">
        <v>3</v>
      </c>
      <c r="D6" s="54" t="s">
        <v>50</v>
      </c>
      <c r="E6" s="91" t="s">
        <v>90</v>
      </c>
      <c r="F6" s="56" t="s">
        <v>18</v>
      </c>
      <c r="G6" s="67" t="s">
        <v>45</v>
      </c>
      <c r="H6" s="67" t="s">
        <v>51</v>
      </c>
      <c r="I6" s="56" t="s">
        <v>47</v>
      </c>
      <c r="J6" s="82">
        <v>40.47</v>
      </c>
      <c r="K6" s="51"/>
      <c r="L6" s="62">
        <f t="shared" si="0"/>
        <v>0</v>
      </c>
      <c r="M6" s="63" t="s">
        <v>91</v>
      </c>
      <c r="N6" s="49"/>
      <c r="O6" s="49"/>
      <c r="P6" s="49"/>
      <c r="Q6" s="49"/>
      <c r="R6" s="49"/>
      <c r="S6" s="49"/>
      <c r="T6" s="49"/>
      <c r="U6" s="49"/>
      <c r="V6" s="49"/>
      <c r="W6" s="49"/>
      <c r="X6" s="49"/>
      <c r="Y6" s="49"/>
    </row>
    <row r="7" spans="1:25" ht="25.5" x14ac:dyDescent="0.25">
      <c r="A7" s="114"/>
      <c r="B7" s="116"/>
      <c r="C7" s="52">
        <v>4</v>
      </c>
      <c r="D7" s="90" t="s">
        <v>52</v>
      </c>
      <c r="E7" s="91" t="s">
        <v>90</v>
      </c>
      <c r="F7" s="56" t="s">
        <v>53</v>
      </c>
      <c r="G7" s="67" t="s">
        <v>45</v>
      </c>
      <c r="H7" s="67" t="s">
        <v>54</v>
      </c>
      <c r="I7" s="56" t="s">
        <v>55</v>
      </c>
      <c r="J7" s="82">
        <v>34.159999999999997</v>
      </c>
      <c r="K7" s="51"/>
      <c r="L7" s="62">
        <f t="shared" si="0"/>
        <v>0</v>
      </c>
      <c r="M7" s="63" t="s">
        <v>91</v>
      </c>
      <c r="N7" s="49"/>
      <c r="O7" s="49"/>
      <c r="P7" s="49"/>
      <c r="Q7" s="49"/>
      <c r="R7" s="49"/>
      <c r="S7" s="49"/>
      <c r="T7" s="49"/>
      <c r="U7" s="49"/>
      <c r="V7" s="49"/>
      <c r="W7" s="49"/>
      <c r="X7" s="49"/>
      <c r="Y7" s="49"/>
    </row>
    <row r="8" spans="1:25" ht="26.25" x14ac:dyDescent="0.25">
      <c r="A8" s="114"/>
      <c r="B8" s="116"/>
      <c r="C8" s="52">
        <v>5</v>
      </c>
      <c r="D8" s="54" t="s">
        <v>56</v>
      </c>
      <c r="E8" s="91" t="s">
        <v>90</v>
      </c>
      <c r="F8" s="56" t="s">
        <v>18</v>
      </c>
      <c r="G8" s="67" t="s">
        <v>45</v>
      </c>
      <c r="H8" s="67" t="s">
        <v>57</v>
      </c>
      <c r="I8" s="56" t="s">
        <v>47</v>
      </c>
      <c r="J8" s="82">
        <v>54</v>
      </c>
      <c r="K8" s="51">
        <v>10</v>
      </c>
      <c r="L8" s="62">
        <f t="shared" si="0"/>
        <v>6</v>
      </c>
      <c r="M8" s="63" t="s">
        <v>91</v>
      </c>
      <c r="N8" s="102">
        <v>4</v>
      </c>
      <c r="O8" s="49"/>
      <c r="P8" s="49"/>
      <c r="Q8" s="49"/>
      <c r="R8" s="49"/>
      <c r="S8" s="49"/>
      <c r="T8" s="49"/>
      <c r="U8" s="49"/>
      <c r="V8" s="49"/>
      <c r="W8" s="49"/>
      <c r="X8" s="49"/>
      <c r="Y8" s="49"/>
    </row>
    <row r="9" spans="1:25" ht="26.25" x14ac:dyDescent="0.25">
      <c r="A9" s="114"/>
      <c r="B9" s="116"/>
      <c r="C9" s="52">
        <v>6</v>
      </c>
      <c r="D9" s="55" t="s">
        <v>58</v>
      </c>
      <c r="E9" s="91" t="s">
        <v>90</v>
      </c>
      <c r="F9" s="56" t="s">
        <v>18</v>
      </c>
      <c r="G9" s="67" t="s">
        <v>45</v>
      </c>
      <c r="H9" s="67" t="s">
        <v>57</v>
      </c>
      <c r="I9" s="56" t="s">
        <v>47</v>
      </c>
      <c r="J9" s="82">
        <v>74.45</v>
      </c>
      <c r="K9" s="51">
        <v>4</v>
      </c>
      <c r="L9" s="62">
        <f t="shared" si="0"/>
        <v>2</v>
      </c>
      <c r="M9" s="63" t="s">
        <v>91</v>
      </c>
      <c r="N9" s="102">
        <v>2</v>
      </c>
      <c r="O9" s="49"/>
      <c r="P9" s="49"/>
      <c r="Q9" s="49"/>
      <c r="R9" s="49"/>
      <c r="S9" s="49"/>
      <c r="T9" s="49"/>
      <c r="U9" s="49"/>
      <c r="V9" s="49"/>
      <c r="W9" s="49"/>
      <c r="X9" s="49"/>
      <c r="Y9" s="49"/>
    </row>
    <row r="10" spans="1:25" ht="39" x14ac:dyDescent="0.25">
      <c r="A10" s="114"/>
      <c r="B10" s="116"/>
      <c r="C10" s="52">
        <v>7</v>
      </c>
      <c r="D10" s="55" t="s">
        <v>59</v>
      </c>
      <c r="E10" s="91" t="s">
        <v>90</v>
      </c>
      <c r="F10" s="56" t="s">
        <v>18</v>
      </c>
      <c r="G10" s="67" t="s">
        <v>45</v>
      </c>
      <c r="H10" s="67" t="s">
        <v>60</v>
      </c>
      <c r="I10" s="56" t="s">
        <v>47</v>
      </c>
      <c r="J10" s="82">
        <v>36.270000000000003</v>
      </c>
      <c r="K10" s="51"/>
      <c r="L10" s="62">
        <f t="shared" si="0"/>
        <v>0</v>
      </c>
      <c r="M10" s="63" t="s">
        <v>91</v>
      </c>
      <c r="N10" s="49"/>
      <c r="O10" s="49"/>
      <c r="P10" s="49"/>
      <c r="Q10" s="49"/>
      <c r="R10" s="49"/>
      <c r="S10" s="49"/>
      <c r="T10" s="49"/>
      <c r="U10" s="49"/>
      <c r="V10" s="49"/>
      <c r="W10" s="49"/>
      <c r="X10" s="49"/>
      <c r="Y10" s="49"/>
    </row>
    <row r="11" spans="1:25" ht="39" x14ac:dyDescent="0.25">
      <c r="A11" s="114"/>
      <c r="B11" s="116"/>
      <c r="C11" s="52">
        <v>8</v>
      </c>
      <c r="D11" s="55" t="s">
        <v>61</v>
      </c>
      <c r="E11" s="91" t="s">
        <v>90</v>
      </c>
      <c r="F11" s="56" t="s">
        <v>18</v>
      </c>
      <c r="G11" s="67" t="s">
        <v>45</v>
      </c>
      <c r="H11" s="67" t="s">
        <v>62</v>
      </c>
      <c r="I11" s="56" t="s">
        <v>47</v>
      </c>
      <c r="J11" s="82">
        <v>18.68</v>
      </c>
      <c r="K11" s="51"/>
      <c r="L11" s="62">
        <f t="shared" si="0"/>
        <v>0</v>
      </c>
      <c r="M11" s="63" t="s">
        <v>91</v>
      </c>
      <c r="N11" s="49"/>
      <c r="O11" s="49"/>
      <c r="P11" s="49"/>
      <c r="Q11" s="49"/>
      <c r="R11" s="49"/>
      <c r="S11" s="49"/>
      <c r="T11" s="49"/>
      <c r="U11" s="49"/>
      <c r="V11" s="49"/>
      <c r="W11" s="49"/>
      <c r="X11" s="49"/>
      <c r="Y11" s="49"/>
    </row>
    <row r="12" spans="1:25" ht="26.25" x14ac:dyDescent="0.25">
      <c r="A12" s="114"/>
      <c r="B12" s="116"/>
      <c r="C12" s="52">
        <v>9</v>
      </c>
      <c r="D12" s="55" t="s">
        <v>63</v>
      </c>
      <c r="E12" s="91" t="s">
        <v>90</v>
      </c>
      <c r="F12" s="56" t="s">
        <v>18</v>
      </c>
      <c r="G12" s="67" t="s">
        <v>45</v>
      </c>
      <c r="H12" s="67" t="s">
        <v>64</v>
      </c>
      <c r="I12" s="56" t="s">
        <v>47</v>
      </c>
      <c r="J12" s="82">
        <v>71.459999999999994</v>
      </c>
      <c r="K12" s="51">
        <v>2</v>
      </c>
      <c r="L12" s="62">
        <f t="shared" si="0"/>
        <v>0</v>
      </c>
      <c r="M12" s="63" t="s">
        <v>91</v>
      </c>
      <c r="N12" s="102">
        <v>2</v>
      </c>
      <c r="O12" s="49"/>
      <c r="P12" s="49"/>
      <c r="Q12" s="49"/>
      <c r="R12" s="49"/>
      <c r="S12" s="49"/>
      <c r="T12" s="49"/>
      <c r="U12" s="49"/>
      <c r="V12" s="49"/>
      <c r="W12" s="49"/>
      <c r="X12" s="49"/>
      <c r="Y12" s="49"/>
    </row>
    <row r="13" spans="1:25" ht="26.25" x14ac:dyDescent="0.25">
      <c r="A13" s="114"/>
      <c r="B13" s="117"/>
      <c r="C13" s="68">
        <v>10</v>
      </c>
      <c r="D13" s="55" t="s">
        <v>65</v>
      </c>
      <c r="E13" s="91" t="s">
        <v>90</v>
      </c>
      <c r="F13" s="69" t="s">
        <v>18</v>
      </c>
      <c r="G13" s="70" t="s">
        <v>45</v>
      </c>
      <c r="H13" s="70" t="s">
        <v>57</v>
      </c>
      <c r="I13" s="69" t="s">
        <v>47</v>
      </c>
      <c r="J13" s="82">
        <v>164</v>
      </c>
      <c r="K13" s="51">
        <v>2</v>
      </c>
      <c r="L13" s="62">
        <f t="shared" si="0"/>
        <v>0</v>
      </c>
      <c r="M13" s="63" t="s">
        <v>91</v>
      </c>
      <c r="N13" s="102">
        <v>2</v>
      </c>
      <c r="O13" s="49"/>
      <c r="P13" s="49"/>
      <c r="Q13" s="49"/>
      <c r="R13" s="49"/>
      <c r="S13" s="49"/>
      <c r="T13" s="49"/>
      <c r="U13" s="49"/>
      <c r="V13" s="49"/>
      <c r="W13" s="49"/>
      <c r="X13" s="49"/>
      <c r="Y13" s="49"/>
    </row>
    <row r="14" spans="1:25" ht="39" x14ac:dyDescent="0.25">
      <c r="A14" s="88">
        <v>2</v>
      </c>
      <c r="B14" s="89" t="s">
        <v>89</v>
      </c>
      <c r="C14" s="73">
        <v>11</v>
      </c>
      <c r="D14" s="45" t="s">
        <v>92</v>
      </c>
      <c r="E14" s="75" t="s">
        <v>90</v>
      </c>
      <c r="F14" s="76" t="s">
        <v>18</v>
      </c>
      <c r="G14" s="77" t="s">
        <v>66</v>
      </c>
      <c r="H14" s="77" t="s">
        <v>67</v>
      </c>
      <c r="I14" s="76" t="s">
        <v>55</v>
      </c>
      <c r="J14" s="83">
        <v>17.96</v>
      </c>
      <c r="K14" s="51">
        <v>300</v>
      </c>
      <c r="L14" s="62">
        <f t="shared" si="0"/>
        <v>0</v>
      </c>
      <c r="M14" s="63" t="s">
        <v>91</v>
      </c>
      <c r="N14" s="102">
        <v>300</v>
      </c>
      <c r="O14" s="103"/>
      <c r="P14" s="103"/>
      <c r="Q14" s="49"/>
      <c r="R14" s="49"/>
      <c r="S14" s="49"/>
      <c r="T14" s="49"/>
      <c r="U14" s="49"/>
      <c r="V14" s="49"/>
      <c r="W14" s="49"/>
      <c r="X14" s="49"/>
      <c r="Y14" s="49"/>
    </row>
    <row r="15" spans="1:25" ht="89.25" x14ac:dyDescent="0.25">
      <c r="A15" s="119">
        <v>3</v>
      </c>
      <c r="B15" s="120" t="s">
        <v>89</v>
      </c>
      <c r="C15" s="52">
        <v>12</v>
      </c>
      <c r="D15" s="92" t="s">
        <v>93</v>
      </c>
      <c r="E15" s="91" t="s">
        <v>90</v>
      </c>
      <c r="F15" s="56" t="s">
        <v>18</v>
      </c>
      <c r="G15" s="67" t="s">
        <v>66</v>
      </c>
      <c r="H15" s="67" t="s">
        <v>68</v>
      </c>
      <c r="I15" s="56" t="s">
        <v>55</v>
      </c>
      <c r="J15" s="82">
        <v>40.68</v>
      </c>
      <c r="K15" s="51">
        <v>62</v>
      </c>
      <c r="L15" s="62">
        <f t="shared" si="0"/>
        <v>37</v>
      </c>
      <c r="M15" s="63" t="s">
        <v>91</v>
      </c>
      <c r="N15" s="102">
        <v>25</v>
      </c>
      <c r="P15" s="103"/>
      <c r="Q15" s="49"/>
      <c r="R15" s="49"/>
      <c r="S15" s="49"/>
      <c r="T15" s="49"/>
      <c r="U15" s="49"/>
      <c r="V15" s="49"/>
      <c r="W15" s="49"/>
      <c r="X15" s="49"/>
      <c r="Y15" s="49"/>
    </row>
    <row r="16" spans="1:25" ht="51.75" x14ac:dyDescent="0.25">
      <c r="A16" s="119"/>
      <c r="B16" s="120"/>
      <c r="C16" s="52">
        <v>13</v>
      </c>
      <c r="D16" s="90" t="s">
        <v>94</v>
      </c>
      <c r="E16" s="91" t="s">
        <v>90</v>
      </c>
      <c r="F16" s="56" t="s">
        <v>18</v>
      </c>
      <c r="G16" s="67" t="s">
        <v>66</v>
      </c>
      <c r="H16" s="67" t="s">
        <v>69</v>
      </c>
      <c r="I16" s="56" t="s">
        <v>55</v>
      </c>
      <c r="J16" s="82">
        <v>19</v>
      </c>
      <c r="K16" s="51">
        <v>22</v>
      </c>
      <c r="L16" s="62">
        <f t="shared" si="0"/>
        <v>22</v>
      </c>
      <c r="M16" s="63" t="s">
        <v>91</v>
      </c>
      <c r="N16" s="49"/>
      <c r="O16" s="49"/>
      <c r="P16" s="49"/>
      <c r="Q16" s="49"/>
      <c r="R16" s="49"/>
      <c r="S16" s="49"/>
      <c r="T16" s="49"/>
      <c r="U16" s="49"/>
      <c r="V16" s="49"/>
      <c r="W16" s="49"/>
      <c r="X16" s="49"/>
      <c r="Y16" s="49"/>
    </row>
    <row r="17" spans="1:25" ht="26.25" x14ac:dyDescent="0.25">
      <c r="A17" s="121">
        <v>4</v>
      </c>
      <c r="B17" s="123" t="s">
        <v>95</v>
      </c>
      <c r="C17" s="73">
        <v>14</v>
      </c>
      <c r="D17" s="74" t="s">
        <v>70</v>
      </c>
      <c r="E17" s="79" t="s">
        <v>96</v>
      </c>
      <c r="F17" s="76" t="s">
        <v>18</v>
      </c>
      <c r="G17" s="77" t="s">
        <v>71</v>
      </c>
      <c r="H17" s="77" t="s">
        <v>72</v>
      </c>
      <c r="I17" s="76" t="s">
        <v>73</v>
      </c>
      <c r="J17" s="83">
        <v>113.9</v>
      </c>
      <c r="K17" s="51">
        <v>5</v>
      </c>
      <c r="L17" s="62">
        <f t="shared" si="0"/>
        <v>3</v>
      </c>
      <c r="M17" s="63" t="s">
        <v>91</v>
      </c>
      <c r="N17" s="49"/>
      <c r="O17" s="102">
        <v>2</v>
      </c>
      <c r="P17" s="49"/>
      <c r="Q17" s="49"/>
      <c r="R17" s="49"/>
      <c r="S17" s="49"/>
      <c r="T17" s="49"/>
      <c r="U17" s="49"/>
      <c r="V17" s="49"/>
      <c r="W17" s="49"/>
      <c r="X17" s="49"/>
      <c r="Y17" s="49"/>
    </row>
    <row r="18" spans="1:25" ht="25.5" x14ac:dyDescent="0.25">
      <c r="A18" s="122"/>
      <c r="B18" s="124"/>
      <c r="C18" s="73">
        <v>15</v>
      </c>
      <c r="D18" s="74" t="s">
        <v>74</v>
      </c>
      <c r="E18" s="75" t="s">
        <v>96</v>
      </c>
      <c r="F18" s="76" t="s">
        <v>18</v>
      </c>
      <c r="G18" s="77" t="s">
        <v>71</v>
      </c>
      <c r="H18" s="77" t="s">
        <v>72</v>
      </c>
      <c r="I18" s="76" t="s">
        <v>73</v>
      </c>
      <c r="J18" s="84">
        <v>113.9</v>
      </c>
      <c r="K18" s="51">
        <v>5</v>
      </c>
      <c r="L18" s="62">
        <f t="shared" si="0"/>
        <v>5</v>
      </c>
      <c r="M18" s="63" t="s">
        <v>91</v>
      </c>
      <c r="N18" s="71"/>
      <c r="O18" s="71"/>
      <c r="P18" s="71"/>
      <c r="Q18" s="71"/>
      <c r="R18" s="71"/>
      <c r="S18" s="71"/>
      <c r="T18" s="71"/>
      <c r="U18" s="71"/>
      <c r="V18" s="71"/>
      <c r="W18" s="71"/>
      <c r="X18" s="71"/>
      <c r="Y18" s="71"/>
    </row>
    <row r="19" spans="1:25" ht="77.25" x14ac:dyDescent="0.25">
      <c r="A19" s="86">
        <v>6</v>
      </c>
      <c r="B19" s="87" t="s">
        <v>97</v>
      </c>
      <c r="C19" s="68">
        <v>18</v>
      </c>
      <c r="D19" s="90" t="s">
        <v>75</v>
      </c>
      <c r="E19" s="69" t="s">
        <v>98</v>
      </c>
      <c r="F19" s="69" t="s">
        <v>53</v>
      </c>
      <c r="G19" s="70" t="s">
        <v>66</v>
      </c>
      <c r="H19" s="67" t="s">
        <v>76</v>
      </c>
      <c r="I19" s="56" t="s">
        <v>55</v>
      </c>
      <c r="J19" s="85">
        <v>81.06</v>
      </c>
      <c r="K19" s="51"/>
      <c r="L19" s="62">
        <f t="shared" si="0"/>
        <v>0</v>
      </c>
      <c r="M19" s="63" t="s">
        <v>91</v>
      </c>
      <c r="N19" s="71"/>
      <c r="O19" s="71"/>
      <c r="P19" s="71"/>
      <c r="Q19" s="71"/>
      <c r="R19" s="71"/>
      <c r="S19" s="71"/>
      <c r="T19" s="71"/>
      <c r="U19" s="71"/>
      <c r="V19" s="71"/>
      <c r="W19" s="71"/>
      <c r="X19" s="71"/>
      <c r="Y19" s="71"/>
    </row>
    <row r="20" spans="1:25" ht="63.75" customHeight="1" x14ac:dyDescent="0.25">
      <c r="A20" s="125">
        <v>7</v>
      </c>
      <c r="B20" s="126" t="s">
        <v>89</v>
      </c>
      <c r="C20" s="73">
        <v>19</v>
      </c>
      <c r="D20" s="47" t="s">
        <v>99</v>
      </c>
      <c r="E20" s="81" t="s">
        <v>90</v>
      </c>
      <c r="F20" s="76" t="s">
        <v>18</v>
      </c>
      <c r="G20" s="77" t="s">
        <v>100</v>
      </c>
      <c r="H20" s="77" t="s">
        <v>101</v>
      </c>
      <c r="I20" s="76" t="s">
        <v>55</v>
      </c>
      <c r="J20" s="84">
        <v>31.63</v>
      </c>
      <c r="K20" s="51">
        <v>25</v>
      </c>
      <c r="L20" s="62">
        <f t="shared" si="0"/>
        <v>25</v>
      </c>
      <c r="M20" s="63" t="s">
        <v>91</v>
      </c>
      <c r="N20" s="71"/>
      <c r="O20" s="71"/>
      <c r="P20" s="71"/>
      <c r="Q20" s="71"/>
      <c r="R20" s="71"/>
      <c r="S20" s="71"/>
      <c r="T20" s="71"/>
      <c r="U20" s="71"/>
      <c r="V20" s="71"/>
      <c r="W20" s="71"/>
      <c r="X20" s="71"/>
      <c r="Y20" s="71"/>
    </row>
    <row r="21" spans="1:25" ht="51" x14ac:dyDescent="0.25">
      <c r="A21" s="125"/>
      <c r="B21" s="126"/>
      <c r="C21" s="73">
        <v>20</v>
      </c>
      <c r="D21" s="44" t="s">
        <v>102</v>
      </c>
      <c r="E21" s="75" t="s">
        <v>90</v>
      </c>
      <c r="F21" s="76" t="s">
        <v>18</v>
      </c>
      <c r="G21" s="77" t="s">
        <v>100</v>
      </c>
      <c r="H21" s="77" t="s">
        <v>103</v>
      </c>
      <c r="I21" s="76" t="s">
        <v>55</v>
      </c>
      <c r="J21" s="84">
        <v>19</v>
      </c>
      <c r="K21" s="51">
        <v>25</v>
      </c>
      <c r="L21" s="62">
        <f t="shared" si="0"/>
        <v>25</v>
      </c>
      <c r="M21" s="63" t="s">
        <v>91</v>
      </c>
      <c r="N21" s="71"/>
      <c r="O21" s="71"/>
      <c r="P21" s="71"/>
      <c r="Q21" s="71"/>
      <c r="R21" s="71"/>
      <c r="S21" s="71"/>
      <c r="T21" s="71"/>
      <c r="U21" s="71"/>
      <c r="V21" s="71"/>
      <c r="W21" s="71"/>
      <c r="X21" s="71"/>
      <c r="Y21" s="71"/>
    </row>
    <row r="22" spans="1:25" ht="63.75" customHeight="1" x14ac:dyDescent="0.25">
      <c r="A22" s="125"/>
      <c r="B22" s="126"/>
      <c r="C22" s="73">
        <v>21</v>
      </c>
      <c r="D22" s="46" t="s">
        <v>104</v>
      </c>
      <c r="E22" s="81" t="s">
        <v>90</v>
      </c>
      <c r="F22" s="76" t="s">
        <v>18</v>
      </c>
      <c r="G22" s="77" t="s">
        <v>100</v>
      </c>
      <c r="H22" s="77" t="s">
        <v>101</v>
      </c>
      <c r="I22" s="76" t="s">
        <v>55</v>
      </c>
      <c r="J22" s="84">
        <v>31.59</v>
      </c>
      <c r="K22" s="51">
        <v>50</v>
      </c>
      <c r="L22" s="62">
        <f t="shared" si="0"/>
        <v>27</v>
      </c>
      <c r="M22" s="63" t="s">
        <v>91</v>
      </c>
      <c r="N22" s="71"/>
      <c r="O22" s="71"/>
      <c r="P22" s="102">
        <v>23</v>
      </c>
      <c r="Q22" s="71"/>
      <c r="R22" s="71"/>
      <c r="S22" s="71"/>
      <c r="T22" s="71"/>
      <c r="U22" s="71"/>
      <c r="V22" s="71"/>
      <c r="W22" s="71"/>
      <c r="X22" s="71"/>
      <c r="Y22" s="71"/>
    </row>
    <row r="23" spans="1:25" ht="63.75" x14ac:dyDescent="0.25">
      <c r="A23" s="125"/>
      <c r="B23" s="126"/>
      <c r="C23" s="73">
        <v>22</v>
      </c>
      <c r="D23" s="44" t="s">
        <v>105</v>
      </c>
      <c r="E23" s="75" t="s">
        <v>90</v>
      </c>
      <c r="F23" s="76" t="s">
        <v>18</v>
      </c>
      <c r="G23" s="77" t="s">
        <v>100</v>
      </c>
      <c r="H23" s="77" t="s">
        <v>103</v>
      </c>
      <c r="I23" s="76" t="s">
        <v>55</v>
      </c>
      <c r="J23" s="84">
        <v>19</v>
      </c>
      <c r="K23" s="51">
        <v>50</v>
      </c>
      <c r="L23" s="62">
        <f t="shared" si="0"/>
        <v>27</v>
      </c>
      <c r="M23" s="63" t="s">
        <v>91</v>
      </c>
      <c r="N23" s="71"/>
      <c r="O23" s="71"/>
      <c r="P23" s="102">
        <v>23</v>
      </c>
      <c r="Q23" s="71"/>
      <c r="R23" s="71"/>
      <c r="S23" s="71"/>
      <c r="T23" s="71"/>
      <c r="U23" s="71"/>
      <c r="V23" s="71"/>
      <c r="W23" s="71"/>
      <c r="X23" s="71"/>
      <c r="Y23" s="71"/>
    </row>
    <row r="24" spans="1:25" x14ac:dyDescent="0.25">
      <c r="A24" s="48"/>
      <c r="B24" s="48"/>
      <c r="C24" s="48"/>
      <c r="D24" s="48"/>
      <c r="E24" s="48"/>
      <c r="F24" s="48"/>
      <c r="G24" s="48"/>
      <c r="H24" s="48"/>
      <c r="I24" s="48"/>
      <c r="J24" s="48"/>
      <c r="K24" s="48"/>
      <c r="L24" s="48"/>
      <c r="M24" s="48"/>
      <c r="N24" s="48"/>
      <c r="O24" s="48"/>
      <c r="P24" s="48"/>
      <c r="Q24" s="48"/>
      <c r="R24" s="48"/>
      <c r="S24" s="48"/>
      <c r="T24" s="48"/>
      <c r="U24" s="48"/>
      <c r="V24" s="48"/>
      <c r="W24" s="48"/>
      <c r="X24" s="48"/>
      <c r="Y24" s="48"/>
    </row>
    <row r="25" spans="1:25" x14ac:dyDescent="0.25">
      <c r="A25" s="48"/>
      <c r="B25" s="48"/>
      <c r="C25" s="48"/>
      <c r="D25" s="48"/>
      <c r="E25" s="48"/>
      <c r="F25" s="48"/>
      <c r="G25" s="48"/>
      <c r="H25" s="48"/>
      <c r="I25" s="48"/>
      <c r="J25" s="48"/>
      <c r="K25" s="48"/>
      <c r="L25" s="48"/>
      <c r="M25" s="48"/>
      <c r="N25" s="48"/>
      <c r="O25" s="48"/>
      <c r="P25" s="48"/>
      <c r="Q25" s="48"/>
      <c r="R25" s="48"/>
      <c r="S25" s="48"/>
      <c r="T25" s="48"/>
      <c r="U25" s="48"/>
      <c r="V25" s="48"/>
      <c r="W25" s="48"/>
      <c r="X25" s="48"/>
      <c r="Y25" s="48"/>
    </row>
    <row r="26" spans="1:25" x14ac:dyDescent="0.25">
      <c r="A26" s="48"/>
      <c r="B26" s="48"/>
      <c r="C26" s="48"/>
      <c r="D26" s="48"/>
      <c r="E26" s="48"/>
      <c r="F26" s="48"/>
      <c r="G26" s="48"/>
      <c r="H26" s="48"/>
      <c r="I26" s="48"/>
      <c r="J26" s="48"/>
      <c r="K26" s="48"/>
      <c r="L26" s="48"/>
      <c r="M26" s="48"/>
      <c r="N26" s="48"/>
      <c r="O26" s="48"/>
      <c r="P26" s="48"/>
      <c r="Q26" s="48"/>
      <c r="R26" s="48"/>
      <c r="S26" s="48"/>
      <c r="T26" s="48"/>
      <c r="U26" s="48"/>
      <c r="V26" s="48"/>
      <c r="W26" s="48"/>
      <c r="X26" s="48"/>
      <c r="Y26" s="48"/>
    </row>
    <row r="27" spans="1:25" x14ac:dyDescent="0.25">
      <c r="A27" s="48"/>
      <c r="B27" s="48"/>
      <c r="C27" s="48"/>
      <c r="D27" s="48"/>
      <c r="E27" s="48"/>
      <c r="F27" s="48"/>
      <c r="G27" s="48"/>
      <c r="H27" s="48"/>
      <c r="I27" s="48"/>
      <c r="J27" s="48"/>
      <c r="K27" s="48"/>
      <c r="L27" s="48"/>
      <c r="M27" s="48"/>
      <c r="N27" s="48"/>
      <c r="O27" s="48"/>
      <c r="P27" s="48"/>
      <c r="Q27" s="48"/>
      <c r="R27" s="48"/>
      <c r="S27" s="48"/>
      <c r="T27" s="48"/>
      <c r="U27" s="48"/>
      <c r="V27" s="48"/>
      <c r="W27" s="48"/>
      <c r="X27" s="48"/>
      <c r="Y27" s="48"/>
    </row>
    <row r="28" spans="1:25" x14ac:dyDescent="0.25">
      <c r="A28" s="48"/>
      <c r="B28" s="48"/>
      <c r="C28" s="48"/>
      <c r="D28" s="48"/>
      <c r="E28" s="48"/>
      <c r="F28" s="48"/>
      <c r="G28" s="48"/>
      <c r="H28" s="48"/>
      <c r="I28" s="48"/>
      <c r="J28" s="48"/>
      <c r="K28" s="48"/>
      <c r="L28" s="48"/>
      <c r="M28" s="48"/>
      <c r="N28" s="48"/>
      <c r="O28" s="48"/>
      <c r="P28" s="48"/>
      <c r="Q28" s="48"/>
      <c r="R28" s="48"/>
      <c r="S28" s="48"/>
      <c r="T28" s="48"/>
      <c r="U28" s="48"/>
      <c r="V28" s="48"/>
      <c r="W28" s="48"/>
      <c r="X28" s="48"/>
      <c r="Y28" s="48"/>
    </row>
    <row r="29" spans="1:25" x14ac:dyDescent="0.25">
      <c r="A29" s="48"/>
      <c r="B29" s="48"/>
      <c r="C29" s="48"/>
      <c r="D29" s="48"/>
      <c r="E29" s="48"/>
      <c r="F29" s="48"/>
      <c r="G29" s="48"/>
      <c r="H29" s="48"/>
      <c r="I29" s="48"/>
      <c r="J29" s="48"/>
      <c r="K29" s="48"/>
      <c r="L29" s="48"/>
      <c r="M29" s="48"/>
      <c r="N29" s="48"/>
      <c r="O29" s="48"/>
      <c r="P29" s="48"/>
      <c r="Q29" s="48"/>
      <c r="R29" s="48"/>
      <c r="S29" s="48"/>
      <c r="T29" s="48"/>
      <c r="U29" s="48"/>
      <c r="V29" s="48"/>
      <c r="W29" s="48"/>
      <c r="X29" s="48"/>
      <c r="Y29" s="48"/>
    </row>
    <row r="30" spans="1:25" x14ac:dyDescent="0.25">
      <c r="A30" s="48"/>
      <c r="B30" s="48"/>
      <c r="C30" s="48"/>
      <c r="D30" s="48"/>
      <c r="E30" s="48"/>
      <c r="F30" s="48"/>
      <c r="G30" s="48"/>
      <c r="H30" s="48"/>
      <c r="I30" s="48"/>
      <c r="J30" s="48"/>
      <c r="K30" s="48"/>
      <c r="L30" s="48"/>
      <c r="M30" s="48"/>
      <c r="N30" s="48"/>
      <c r="O30" s="48"/>
      <c r="P30" s="48"/>
      <c r="Q30" s="48"/>
      <c r="R30" s="48"/>
      <c r="S30" s="48"/>
      <c r="T30" s="48"/>
      <c r="U30" s="48"/>
      <c r="V30" s="48"/>
      <c r="W30" s="48"/>
      <c r="X30" s="48"/>
      <c r="Y30" s="48"/>
    </row>
    <row r="31" spans="1:25" x14ac:dyDescent="0.25">
      <c r="A31" s="48"/>
      <c r="B31" s="48"/>
      <c r="C31" s="48"/>
      <c r="D31" s="48"/>
      <c r="E31" s="48"/>
      <c r="F31" s="48"/>
      <c r="G31" s="48"/>
      <c r="H31" s="48"/>
      <c r="I31" s="48"/>
      <c r="J31" s="48"/>
      <c r="K31" s="48"/>
      <c r="L31" s="48"/>
      <c r="M31" s="48"/>
      <c r="N31" s="48"/>
      <c r="O31" s="48"/>
      <c r="P31" s="48"/>
      <c r="Q31" s="48"/>
      <c r="R31" s="48"/>
      <c r="S31" s="48"/>
      <c r="T31" s="48"/>
      <c r="U31" s="48"/>
      <c r="V31" s="48"/>
      <c r="W31" s="48"/>
      <c r="X31" s="48"/>
      <c r="Y31" s="48"/>
    </row>
    <row r="32" spans="1:25" x14ac:dyDescent="0.25">
      <c r="A32" s="48"/>
      <c r="B32" s="48"/>
      <c r="C32" s="48"/>
      <c r="D32" s="48"/>
      <c r="E32" s="48"/>
      <c r="F32" s="48"/>
      <c r="G32" s="48"/>
      <c r="H32" s="48"/>
      <c r="I32" s="48"/>
      <c r="J32" s="48"/>
      <c r="K32" s="48"/>
      <c r="L32" s="48"/>
      <c r="M32" s="48"/>
      <c r="N32" s="48"/>
      <c r="O32" s="48"/>
      <c r="P32" s="48"/>
      <c r="Q32" s="48"/>
      <c r="R32" s="48"/>
      <c r="S32" s="48"/>
      <c r="T32" s="48"/>
      <c r="U32" s="48"/>
      <c r="V32" s="48"/>
      <c r="W32" s="48"/>
      <c r="X32" s="48"/>
      <c r="Y32" s="48"/>
    </row>
  </sheetData>
  <mergeCells count="24">
    <mergeCell ref="W1:W2"/>
    <mergeCell ref="X1:X2"/>
    <mergeCell ref="Y1:Y2"/>
    <mergeCell ref="S1:S2"/>
    <mergeCell ref="T1:T2"/>
    <mergeCell ref="U1:U2"/>
    <mergeCell ref="V1:V2"/>
    <mergeCell ref="A2:M2"/>
    <mergeCell ref="A4:A13"/>
    <mergeCell ref="B4:B13"/>
    <mergeCell ref="Q1:Q2"/>
    <mergeCell ref="R1:R2"/>
    <mergeCell ref="A1:C1"/>
    <mergeCell ref="D1:F1"/>
    <mergeCell ref="H1:M1"/>
    <mergeCell ref="N1:N2"/>
    <mergeCell ref="O1:O2"/>
    <mergeCell ref="P1:P2"/>
    <mergeCell ref="A15:A16"/>
    <mergeCell ref="B15:B16"/>
    <mergeCell ref="A17:A18"/>
    <mergeCell ref="B17:B18"/>
    <mergeCell ref="A20:A23"/>
    <mergeCell ref="B20:B23"/>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2"/>
  <sheetViews>
    <sheetView topLeftCell="A5" zoomScale="60" zoomScaleNormal="60" workbookViewId="0">
      <selection activeCell="K17" sqref="K17"/>
    </sheetView>
  </sheetViews>
  <sheetFormatPr defaultRowHeight="15" x14ac:dyDescent="0.25"/>
  <cols>
    <col min="2" max="2" width="40.28515625" customWidth="1"/>
    <col min="3" max="3" width="11.140625" customWidth="1"/>
    <col min="4" max="4" width="92.5703125" customWidth="1"/>
    <col min="10" max="10" width="12.5703125" bestFit="1" customWidth="1"/>
    <col min="14" max="15" width="12" bestFit="1" customWidth="1"/>
    <col min="16" max="16" width="15.42578125" customWidth="1"/>
    <col min="17" max="17" width="11.5703125" bestFit="1" customWidth="1"/>
  </cols>
  <sheetData>
    <row r="1" spans="1:23" ht="15" customHeight="1" x14ac:dyDescent="0.25">
      <c r="A1" s="112" t="s">
        <v>81</v>
      </c>
      <c r="B1" s="112"/>
      <c r="C1" s="112"/>
      <c r="D1" s="118" t="s">
        <v>27</v>
      </c>
      <c r="E1" s="118"/>
      <c r="F1" s="118"/>
      <c r="G1" s="66"/>
      <c r="H1" s="118" t="s">
        <v>82</v>
      </c>
      <c r="I1" s="118"/>
      <c r="J1" s="118"/>
      <c r="K1" s="118"/>
      <c r="L1" s="118"/>
      <c r="M1" s="118"/>
      <c r="N1" s="111" t="s">
        <v>123</v>
      </c>
      <c r="O1" s="111" t="s">
        <v>124</v>
      </c>
      <c r="P1" s="111" t="s">
        <v>125</v>
      </c>
      <c r="Q1" s="111" t="s">
        <v>126</v>
      </c>
      <c r="R1" s="111" t="s">
        <v>83</v>
      </c>
      <c r="S1" s="111" t="s">
        <v>83</v>
      </c>
      <c r="T1" s="111" t="s">
        <v>83</v>
      </c>
      <c r="U1" s="111" t="s">
        <v>83</v>
      </c>
      <c r="V1" s="111" t="s">
        <v>83</v>
      </c>
      <c r="W1" s="111" t="s">
        <v>83</v>
      </c>
    </row>
    <row r="2" spans="1:23" x14ac:dyDescent="0.25">
      <c r="A2" s="112" t="s">
        <v>84</v>
      </c>
      <c r="B2" s="112"/>
      <c r="C2" s="112"/>
      <c r="D2" s="112"/>
      <c r="E2" s="112"/>
      <c r="F2" s="112"/>
      <c r="G2" s="112"/>
      <c r="H2" s="112"/>
      <c r="I2" s="112"/>
      <c r="J2" s="112"/>
      <c r="K2" s="112"/>
      <c r="L2" s="112"/>
      <c r="M2" s="112"/>
      <c r="N2" s="111"/>
      <c r="O2" s="111"/>
      <c r="P2" s="111"/>
      <c r="Q2" s="111"/>
      <c r="R2" s="111"/>
      <c r="S2" s="111"/>
      <c r="T2" s="111"/>
      <c r="U2" s="111"/>
      <c r="V2" s="111"/>
      <c r="W2" s="111"/>
    </row>
    <row r="3" spans="1:23" ht="45" x14ac:dyDescent="0.25">
      <c r="A3" s="57" t="s">
        <v>29</v>
      </c>
      <c r="B3" s="57" t="s">
        <v>30</v>
      </c>
      <c r="C3" s="58" t="s">
        <v>31</v>
      </c>
      <c r="D3" s="58" t="s">
        <v>32</v>
      </c>
      <c r="E3" s="58" t="s">
        <v>33</v>
      </c>
      <c r="F3" s="58" t="s">
        <v>34</v>
      </c>
      <c r="G3" s="58" t="s">
        <v>35</v>
      </c>
      <c r="H3" s="58" t="s">
        <v>85</v>
      </c>
      <c r="I3" s="58" t="s">
        <v>37</v>
      </c>
      <c r="J3" s="64" t="s">
        <v>38</v>
      </c>
      <c r="K3" s="59" t="s">
        <v>39</v>
      </c>
      <c r="L3" s="60" t="s">
        <v>86</v>
      </c>
      <c r="M3" s="57" t="s">
        <v>87</v>
      </c>
      <c r="N3" s="101">
        <v>43593</v>
      </c>
      <c r="O3" s="101">
        <v>43594</v>
      </c>
      <c r="P3" s="101">
        <v>43717</v>
      </c>
      <c r="Q3" s="101">
        <v>43725</v>
      </c>
      <c r="R3" s="61" t="s">
        <v>88</v>
      </c>
      <c r="S3" s="61" t="s">
        <v>88</v>
      </c>
      <c r="T3" s="61" t="s">
        <v>88</v>
      </c>
      <c r="U3" s="61" t="s">
        <v>88</v>
      </c>
      <c r="V3" s="61" t="s">
        <v>88</v>
      </c>
      <c r="W3" s="61" t="s">
        <v>88</v>
      </c>
    </row>
    <row r="4" spans="1:23" ht="39" x14ac:dyDescent="0.25">
      <c r="A4" s="113">
        <v>1</v>
      </c>
      <c r="B4" s="115" t="s">
        <v>89</v>
      </c>
      <c r="C4" s="52">
        <v>1</v>
      </c>
      <c r="D4" s="53" t="s">
        <v>44</v>
      </c>
      <c r="E4" s="91" t="s">
        <v>90</v>
      </c>
      <c r="F4" s="56" t="s">
        <v>18</v>
      </c>
      <c r="G4" s="67" t="s">
        <v>45</v>
      </c>
      <c r="H4" s="67" t="s">
        <v>46</v>
      </c>
      <c r="I4" s="56" t="s">
        <v>47</v>
      </c>
      <c r="J4" s="82">
        <v>20.99</v>
      </c>
      <c r="K4" s="50"/>
      <c r="L4" s="62">
        <f t="shared" ref="L4:L23" si="0">K4-SUM(N4:W4)</f>
        <v>0</v>
      </c>
      <c r="M4" s="63" t="s">
        <v>91</v>
      </c>
      <c r="N4" s="49"/>
      <c r="O4" s="49"/>
      <c r="P4" s="49"/>
      <c r="Q4" s="49"/>
      <c r="R4" s="49"/>
      <c r="S4" s="49"/>
      <c r="T4" s="49"/>
      <c r="U4" s="49"/>
      <c r="V4" s="49"/>
      <c r="W4" s="49"/>
    </row>
    <row r="5" spans="1:23" ht="26.25" x14ac:dyDescent="0.25">
      <c r="A5" s="114"/>
      <c r="B5" s="116"/>
      <c r="C5" s="52">
        <v>2</v>
      </c>
      <c r="D5" s="54" t="s">
        <v>48</v>
      </c>
      <c r="E5" s="91" t="s">
        <v>90</v>
      </c>
      <c r="F5" s="56" t="s">
        <v>18</v>
      </c>
      <c r="G5" s="67" t="s">
        <v>45</v>
      </c>
      <c r="H5" s="67" t="s">
        <v>49</v>
      </c>
      <c r="I5" s="56" t="s">
        <v>47</v>
      </c>
      <c r="J5" s="82">
        <v>43.16</v>
      </c>
      <c r="K5" s="50"/>
      <c r="L5" s="62">
        <f t="shared" si="0"/>
        <v>0</v>
      </c>
      <c r="M5" s="63" t="s">
        <v>91</v>
      </c>
      <c r="N5" s="49"/>
      <c r="O5" s="49"/>
      <c r="P5" s="49"/>
      <c r="Q5" s="49"/>
      <c r="R5" s="49"/>
      <c r="S5" s="49"/>
      <c r="T5" s="49"/>
      <c r="U5" s="49"/>
      <c r="V5" s="49"/>
      <c r="W5" s="49"/>
    </row>
    <row r="6" spans="1:23" ht="26.25" x14ac:dyDescent="0.25">
      <c r="A6" s="114"/>
      <c r="B6" s="116"/>
      <c r="C6" s="52">
        <v>3</v>
      </c>
      <c r="D6" s="54" t="s">
        <v>50</v>
      </c>
      <c r="E6" s="91" t="s">
        <v>90</v>
      </c>
      <c r="F6" s="56" t="s">
        <v>18</v>
      </c>
      <c r="G6" s="67" t="s">
        <v>45</v>
      </c>
      <c r="H6" s="67" t="s">
        <v>51</v>
      </c>
      <c r="I6" s="56" t="s">
        <v>47</v>
      </c>
      <c r="J6" s="82">
        <v>40.47</v>
      </c>
      <c r="K6" s="51"/>
      <c r="L6" s="62">
        <f t="shared" si="0"/>
        <v>0</v>
      </c>
      <c r="M6" s="63" t="s">
        <v>91</v>
      </c>
      <c r="N6" s="49"/>
      <c r="O6" s="49"/>
      <c r="P6" s="49"/>
      <c r="Q6" s="49"/>
      <c r="R6" s="49"/>
      <c r="S6" s="49"/>
      <c r="T6" s="49"/>
      <c r="U6" s="49"/>
      <c r="V6" s="49"/>
      <c r="W6" s="49"/>
    </row>
    <row r="7" spans="1:23" ht="25.5" x14ac:dyDescent="0.25">
      <c r="A7" s="114"/>
      <c r="B7" s="116"/>
      <c r="C7" s="52">
        <v>4</v>
      </c>
      <c r="D7" s="90" t="s">
        <v>52</v>
      </c>
      <c r="E7" s="91" t="s">
        <v>90</v>
      </c>
      <c r="F7" s="56" t="s">
        <v>53</v>
      </c>
      <c r="G7" s="67" t="s">
        <v>45</v>
      </c>
      <c r="H7" s="67" t="s">
        <v>54</v>
      </c>
      <c r="I7" s="56" t="s">
        <v>55</v>
      </c>
      <c r="J7" s="82">
        <v>34.159999999999997</v>
      </c>
      <c r="K7" s="51"/>
      <c r="L7" s="62">
        <f t="shared" si="0"/>
        <v>0</v>
      </c>
      <c r="M7" s="63" t="s">
        <v>91</v>
      </c>
      <c r="N7" s="49"/>
      <c r="O7" s="49"/>
      <c r="P7" s="49"/>
      <c r="Q7" s="49"/>
      <c r="R7" s="49"/>
      <c r="S7" s="49"/>
      <c r="T7" s="49"/>
      <c r="U7" s="49"/>
      <c r="V7" s="49"/>
      <c r="W7" s="49"/>
    </row>
    <row r="8" spans="1:23" ht="26.25" x14ac:dyDescent="0.25">
      <c r="A8" s="114"/>
      <c r="B8" s="116"/>
      <c r="C8" s="52">
        <v>5</v>
      </c>
      <c r="D8" s="54" t="s">
        <v>56</v>
      </c>
      <c r="E8" s="91" t="s">
        <v>90</v>
      </c>
      <c r="F8" s="56" t="s">
        <v>18</v>
      </c>
      <c r="G8" s="67" t="s">
        <v>45</v>
      </c>
      <c r="H8" s="67" t="s">
        <v>57</v>
      </c>
      <c r="I8" s="56" t="s">
        <v>47</v>
      </c>
      <c r="J8" s="82">
        <v>54</v>
      </c>
      <c r="K8" s="51">
        <v>2</v>
      </c>
      <c r="L8" s="62">
        <f t="shared" si="0"/>
        <v>0</v>
      </c>
      <c r="M8" s="63" t="s">
        <v>91</v>
      </c>
      <c r="N8" s="102">
        <v>2</v>
      </c>
      <c r="O8" s="49"/>
      <c r="P8" s="49"/>
      <c r="Q8" s="49"/>
      <c r="R8" s="49"/>
      <c r="S8" s="49"/>
      <c r="T8" s="49"/>
      <c r="U8" s="49"/>
      <c r="V8" s="49"/>
      <c r="W8" s="49"/>
    </row>
    <row r="9" spans="1:23" ht="26.25" x14ac:dyDescent="0.25">
      <c r="A9" s="114"/>
      <c r="B9" s="116"/>
      <c r="C9" s="52">
        <v>6</v>
      </c>
      <c r="D9" s="55" t="s">
        <v>58</v>
      </c>
      <c r="E9" s="91" t="s">
        <v>90</v>
      </c>
      <c r="F9" s="56" t="s">
        <v>18</v>
      </c>
      <c r="G9" s="67" t="s">
        <v>45</v>
      </c>
      <c r="H9" s="67" t="s">
        <v>57</v>
      </c>
      <c r="I9" s="56" t="s">
        <v>47</v>
      </c>
      <c r="J9" s="82">
        <v>74.45</v>
      </c>
      <c r="K9" s="51">
        <v>2</v>
      </c>
      <c r="L9" s="62">
        <f t="shared" si="0"/>
        <v>0</v>
      </c>
      <c r="M9" s="63" t="s">
        <v>91</v>
      </c>
      <c r="N9" s="102">
        <v>2</v>
      </c>
      <c r="O9" s="49"/>
      <c r="P9" s="49"/>
      <c r="Q9" s="49"/>
      <c r="R9" s="49"/>
      <c r="S9" s="49"/>
      <c r="T9" s="49"/>
      <c r="U9" s="49"/>
      <c r="V9" s="49"/>
      <c r="W9" s="49"/>
    </row>
    <row r="10" spans="1:23" ht="39" x14ac:dyDescent="0.25">
      <c r="A10" s="114"/>
      <c r="B10" s="116"/>
      <c r="C10" s="52">
        <v>7</v>
      </c>
      <c r="D10" s="55" t="s">
        <v>59</v>
      </c>
      <c r="E10" s="91" t="s">
        <v>90</v>
      </c>
      <c r="F10" s="56" t="s">
        <v>18</v>
      </c>
      <c r="G10" s="67" t="s">
        <v>45</v>
      </c>
      <c r="H10" s="67" t="s">
        <v>60</v>
      </c>
      <c r="I10" s="56" t="s">
        <v>47</v>
      </c>
      <c r="J10" s="82">
        <v>36.270000000000003</v>
      </c>
      <c r="K10" s="51"/>
      <c r="L10" s="62">
        <f t="shared" si="0"/>
        <v>0</v>
      </c>
      <c r="M10" s="63" t="s">
        <v>91</v>
      </c>
      <c r="N10" s="49"/>
      <c r="O10" s="49"/>
      <c r="P10" s="49"/>
      <c r="Q10" s="49"/>
      <c r="R10" s="49"/>
      <c r="S10" s="49"/>
      <c r="T10" s="49"/>
      <c r="U10" s="49"/>
      <c r="V10" s="49"/>
      <c r="W10" s="49"/>
    </row>
    <row r="11" spans="1:23" ht="39" x14ac:dyDescent="0.25">
      <c r="A11" s="114"/>
      <c r="B11" s="116"/>
      <c r="C11" s="52">
        <v>8</v>
      </c>
      <c r="D11" s="55" t="s">
        <v>61</v>
      </c>
      <c r="E11" s="91" t="s">
        <v>90</v>
      </c>
      <c r="F11" s="56" t="s">
        <v>18</v>
      </c>
      <c r="G11" s="67" t="s">
        <v>45</v>
      </c>
      <c r="H11" s="67" t="s">
        <v>62</v>
      </c>
      <c r="I11" s="56" t="s">
        <v>47</v>
      </c>
      <c r="J11" s="82">
        <v>18.68</v>
      </c>
      <c r="K11" s="51"/>
      <c r="L11" s="62">
        <f t="shared" si="0"/>
        <v>0</v>
      </c>
      <c r="M11" s="63" t="s">
        <v>91</v>
      </c>
      <c r="N11" s="49"/>
      <c r="O11" s="49"/>
      <c r="P11" s="49"/>
      <c r="Q11" s="49"/>
      <c r="R11" s="49"/>
      <c r="S11" s="49"/>
      <c r="T11" s="49"/>
      <c r="U11" s="49"/>
      <c r="V11" s="49"/>
      <c r="W11" s="49"/>
    </row>
    <row r="12" spans="1:23" ht="26.25" x14ac:dyDescent="0.25">
      <c r="A12" s="114"/>
      <c r="B12" s="116"/>
      <c r="C12" s="52">
        <v>9</v>
      </c>
      <c r="D12" s="55" t="s">
        <v>63</v>
      </c>
      <c r="E12" s="91" t="s">
        <v>90</v>
      </c>
      <c r="F12" s="56" t="s">
        <v>18</v>
      </c>
      <c r="G12" s="67" t="s">
        <v>45</v>
      </c>
      <c r="H12" s="67" t="s">
        <v>64</v>
      </c>
      <c r="I12" s="56" t="s">
        <v>47</v>
      </c>
      <c r="J12" s="82">
        <v>71.459999999999994</v>
      </c>
      <c r="K12" s="51"/>
      <c r="L12" s="62">
        <f t="shared" si="0"/>
        <v>0</v>
      </c>
      <c r="M12" s="63" t="s">
        <v>91</v>
      </c>
      <c r="N12" s="49"/>
      <c r="O12" s="49"/>
      <c r="P12" s="49"/>
      <c r="Q12" s="49"/>
      <c r="R12" s="49"/>
      <c r="S12" s="49"/>
      <c r="T12" s="49"/>
      <c r="U12" s="49"/>
      <c r="V12" s="49"/>
      <c r="W12" s="49"/>
    </row>
    <row r="13" spans="1:23" ht="26.25" x14ac:dyDescent="0.25">
      <c r="A13" s="114"/>
      <c r="B13" s="117"/>
      <c r="C13" s="68">
        <v>10</v>
      </c>
      <c r="D13" s="55" t="s">
        <v>65</v>
      </c>
      <c r="E13" s="91" t="s">
        <v>90</v>
      </c>
      <c r="F13" s="69" t="s">
        <v>18</v>
      </c>
      <c r="G13" s="70" t="s">
        <v>45</v>
      </c>
      <c r="H13" s="70" t="s">
        <v>57</v>
      </c>
      <c r="I13" s="69" t="s">
        <v>47</v>
      </c>
      <c r="J13" s="82">
        <v>164</v>
      </c>
      <c r="K13" s="51">
        <v>2</v>
      </c>
      <c r="L13" s="62">
        <f t="shared" si="0"/>
        <v>0</v>
      </c>
      <c r="M13" s="63" t="s">
        <v>91</v>
      </c>
      <c r="N13" s="102">
        <v>2</v>
      </c>
      <c r="O13" s="49"/>
      <c r="P13" s="49"/>
      <c r="Q13" s="49"/>
      <c r="R13" s="49"/>
      <c r="S13" s="49"/>
      <c r="T13" s="49"/>
      <c r="U13" s="49"/>
      <c r="V13" s="49"/>
      <c r="W13" s="49"/>
    </row>
    <row r="14" spans="1:23" ht="39" x14ac:dyDescent="0.25">
      <c r="A14" s="88">
        <v>2</v>
      </c>
      <c r="B14" s="89" t="s">
        <v>89</v>
      </c>
      <c r="C14" s="73">
        <v>11</v>
      </c>
      <c r="D14" s="45" t="s">
        <v>92</v>
      </c>
      <c r="E14" s="75" t="s">
        <v>90</v>
      </c>
      <c r="F14" s="76" t="s">
        <v>18</v>
      </c>
      <c r="G14" s="77" t="s">
        <v>66</v>
      </c>
      <c r="H14" s="77" t="s">
        <v>67</v>
      </c>
      <c r="I14" s="76" t="s">
        <v>55</v>
      </c>
      <c r="J14" s="83">
        <v>17.96</v>
      </c>
      <c r="K14" s="51">
        <f>300-100</f>
        <v>200</v>
      </c>
      <c r="L14" s="62">
        <f t="shared" si="0"/>
        <v>30</v>
      </c>
      <c r="M14" s="63" t="s">
        <v>91</v>
      </c>
      <c r="N14" s="49"/>
      <c r="O14" s="49"/>
      <c r="P14" s="102">
        <v>100</v>
      </c>
      <c r="Q14" s="102">
        <v>70</v>
      </c>
      <c r="R14" s="49"/>
      <c r="S14" s="49"/>
      <c r="T14" s="49"/>
      <c r="U14" s="49"/>
      <c r="V14" s="49"/>
      <c r="W14" s="49"/>
    </row>
    <row r="15" spans="1:23" ht="89.25" x14ac:dyDescent="0.25">
      <c r="A15" s="119">
        <v>3</v>
      </c>
      <c r="B15" s="120" t="s">
        <v>89</v>
      </c>
      <c r="C15" s="52">
        <v>12</v>
      </c>
      <c r="D15" s="92" t="s">
        <v>93</v>
      </c>
      <c r="E15" s="91" t="s">
        <v>90</v>
      </c>
      <c r="F15" s="56" t="s">
        <v>18</v>
      </c>
      <c r="G15" s="67" t="s">
        <v>66</v>
      </c>
      <c r="H15" s="67" t="s">
        <v>68</v>
      </c>
      <c r="I15" s="56" t="s">
        <v>55</v>
      </c>
      <c r="J15" s="82">
        <v>40.68</v>
      </c>
      <c r="K15" s="51"/>
      <c r="L15" s="62">
        <f t="shared" si="0"/>
        <v>0</v>
      </c>
      <c r="M15" s="63" t="s">
        <v>91</v>
      </c>
      <c r="N15" s="49"/>
      <c r="O15" s="49"/>
      <c r="P15" s="49"/>
      <c r="Q15" s="49"/>
      <c r="R15" s="49"/>
      <c r="S15" s="49"/>
      <c r="T15" s="49"/>
      <c r="U15" s="49"/>
      <c r="V15" s="49"/>
      <c r="W15" s="49"/>
    </row>
    <row r="16" spans="1:23" ht="51.75" x14ac:dyDescent="0.25">
      <c r="A16" s="119"/>
      <c r="B16" s="120"/>
      <c r="C16" s="52">
        <v>13</v>
      </c>
      <c r="D16" s="90" t="s">
        <v>94</v>
      </c>
      <c r="E16" s="91" t="s">
        <v>90</v>
      </c>
      <c r="F16" s="56" t="s">
        <v>18</v>
      </c>
      <c r="G16" s="67" t="s">
        <v>66</v>
      </c>
      <c r="H16" s="67" t="s">
        <v>69</v>
      </c>
      <c r="I16" s="56" t="s">
        <v>55</v>
      </c>
      <c r="J16" s="82">
        <v>19</v>
      </c>
      <c r="K16" s="51"/>
      <c r="L16" s="62">
        <f t="shared" si="0"/>
        <v>0</v>
      </c>
      <c r="M16" s="63" t="s">
        <v>91</v>
      </c>
      <c r="N16" s="49"/>
      <c r="O16" s="49"/>
      <c r="P16" s="49"/>
      <c r="Q16" s="49"/>
      <c r="R16" s="49"/>
      <c r="S16" s="49"/>
      <c r="T16" s="49"/>
      <c r="U16" s="49"/>
      <c r="V16" s="49"/>
      <c r="W16" s="49"/>
    </row>
    <row r="17" spans="1:23" ht="26.25" x14ac:dyDescent="0.25">
      <c r="A17" s="121">
        <v>4</v>
      </c>
      <c r="B17" s="123" t="s">
        <v>95</v>
      </c>
      <c r="C17" s="73">
        <v>14</v>
      </c>
      <c r="D17" s="74" t="s">
        <v>70</v>
      </c>
      <c r="E17" s="79" t="s">
        <v>96</v>
      </c>
      <c r="F17" s="76" t="s">
        <v>18</v>
      </c>
      <c r="G17" s="77" t="s">
        <v>71</v>
      </c>
      <c r="H17" s="77" t="s">
        <v>72</v>
      </c>
      <c r="I17" s="76" t="s">
        <v>73</v>
      </c>
      <c r="J17" s="83">
        <v>113.9</v>
      </c>
      <c r="K17" s="51">
        <f>1</f>
        <v>1</v>
      </c>
      <c r="L17" s="62">
        <f t="shared" si="0"/>
        <v>0</v>
      </c>
      <c r="M17" s="63" t="s">
        <v>91</v>
      </c>
      <c r="N17" s="49"/>
      <c r="O17" s="102">
        <v>1</v>
      </c>
      <c r="P17" s="49"/>
      <c r="Q17" s="49"/>
      <c r="R17" s="49"/>
      <c r="S17" s="49"/>
      <c r="T17" s="49"/>
      <c r="U17" s="49"/>
      <c r="V17" s="49"/>
      <c r="W17" s="49"/>
    </row>
    <row r="18" spans="1:23" ht="25.5" x14ac:dyDescent="0.25">
      <c r="A18" s="122"/>
      <c r="B18" s="124"/>
      <c r="C18" s="73">
        <v>15</v>
      </c>
      <c r="D18" s="74" t="s">
        <v>74</v>
      </c>
      <c r="E18" s="75" t="s">
        <v>96</v>
      </c>
      <c r="F18" s="76" t="s">
        <v>18</v>
      </c>
      <c r="G18" s="77" t="s">
        <v>71</v>
      </c>
      <c r="H18" s="77" t="s">
        <v>72</v>
      </c>
      <c r="I18" s="76" t="s">
        <v>73</v>
      </c>
      <c r="J18" s="84">
        <v>113.9</v>
      </c>
      <c r="K18" s="51"/>
      <c r="L18" s="62">
        <f t="shared" si="0"/>
        <v>0</v>
      </c>
      <c r="M18" s="63" t="s">
        <v>91</v>
      </c>
      <c r="N18" s="71"/>
      <c r="O18" s="71"/>
      <c r="P18" s="71"/>
      <c r="Q18" s="71"/>
      <c r="R18" s="71"/>
      <c r="S18" s="71"/>
      <c r="T18" s="71"/>
      <c r="U18" s="71"/>
      <c r="V18" s="71"/>
      <c r="W18" s="71"/>
    </row>
    <row r="19" spans="1:23" ht="77.25" x14ac:dyDescent="0.25">
      <c r="A19" s="86">
        <v>6</v>
      </c>
      <c r="B19" s="87" t="s">
        <v>97</v>
      </c>
      <c r="C19" s="68">
        <v>18</v>
      </c>
      <c r="D19" s="90" t="s">
        <v>75</v>
      </c>
      <c r="E19" s="69" t="s">
        <v>98</v>
      </c>
      <c r="F19" s="69" t="s">
        <v>53</v>
      </c>
      <c r="G19" s="70" t="s">
        <v>66</v>
      </c>
      <c r="H19" s="67" t="s">
        <v>76</v>
      </c>
      <c r="I19" s="56" t="s">
        <v>55</v>
      </c>
      <c r="J19" s="85">
        <v>81.06</v>
      </c>
      <c r="K19" s="51"/>
      <c r="L19" s="62">
        <f t="shared" si="0"/>
        <v>0</v>
      </c>
      <c r="M19" s="63" t="s">
        <v>91</v>
      </c>
      <c r="N19" s="71"/>
      <c r="O19" s="71"/>
      <c r="P19" s="71"/>
      <c r="Q19" s="71"/>
      <c r="R19" s="71"/>
      <c r="S19" s="71"/>
      <c r="T19" s="71"/>
      <c r="U19" s="71"/>
      <c r="V19" s="71"/>
      <c r="W19" s="71"/>
    </row>
    <row r="20" spans="1:23" ht="63.75" x14ac:dyDescent="0.25">
      <c r="A20" s="125">
        <v>7</v>
      </c>
      <c r="B20" s="126" t="s">
        <v>89</v>
      </c>
      <c r="C20" s="73">
        <v>19</v>
      </c>
      <c r="D20" s="47" t="s">
        <v>99</v>
      </c>
      <c r="E20" s="81" t="s">
        <v>90</v>
      </c>
      <c r="F20" s="76" t="s">
        <v>18</v>
      </c>
      <c r="G20" s="77" t="s">
        <v>100</v>
      </c>
      <c r="H20" s="77" t="s">
        <v>101</v>
      </c>
      <c r="I20" s="76" t="s">
        <v>55</v>
      </c>
      <c r="J20" s="84">
        <v>31.63</v>
      </c>
      <c r="K20" s="51">
        <v>60</v>
      </c>
      <c r="L20" s="62">
        <f t="shared" si="0"/>
        <v>0</v>
      </c>
      <c r="M20" s="63" t="s">
        <v>91</v>
      </c>
      <c r="N20" s="104">
        <v>60</v>
      </c>
      <c r="O20" s="71"/>
      <c r="P20" s="71"/>
      <c r="Q20" s="71"/>
      <c r="R20" s="71"/>
      <c r="S20" s="71"/>
      <c r="T20" s="71"/>
      <c r="U20" s="71"/>
      <c r="V20" s="71"/>
      <c r="W20" s="71"/>
    </row>
    <row r="21" spans="1:23" ht="51" x14ac:dyDescent="0.25">
      <c r="A21" s="125"/>
      <c r="B21" s="126"/>
      <c r="C21" s="73">
        <v>20</v>
      </c>
      <c r="D21" s="44" t="s">
        <v>102</v>
      </c>
      <c r="E21" s="75" t="s">
        <v>90</v>
      </c>
      <c r="F21" s="76" t="s">
        <v>18</v>
      </c>
      <c r="G21" s="77" t="s">
        <v>100</v>
      </c>
      <c r="H21" s="77" t="s">
        <v>103</v>
      </c>
      <c r="I21" s="76" t="s">
        <v>55</v>
      </c>
      <c r="J21" s="84">
        <v>19</v>
      </c>
      <c r="K21" s="51">
        <v>28</v>
      </c>
      <c r="L21" s="62">
        <f t="shared" si="0"/>
        <v>20</v>
      </c>
      <c r="M21" s="63" t="s">
        <v>91</v>
      </c>
      <c r="N21" s="104">
        <v>8</v>
      </c>
      <c r="O21" s="71"/>
      <c r="P21" s="71"/>
      <c r="Q21" s="71"/>
      <c r="R21" s="71"/>
      <c r="S21" s="71"/>
      <c r="T21" s="71"/>
      <c r="U21" s="71"/>
      <c r="V21" s="71"/>
      <c r="W21" s="71"/>
    </row>
    <row r="22" spans="1:23" ht="63.75" x14ac:dyDescent="0.25">
      <c r="A22" s="125"/>
      <c r="B22" s="126"/>
      <c r="C22" s="73">
        <v>21</v>
      </c>
      <c r="D22" s="46" t="s">
        <v>104</v>
      </c>
      <c r="E22" s="81" t="s">
        <v>90</v>
      </c>
      <c r="F22" s="76" t="s">
        <v>18</v>
      </c>
      <c r="G22" s="77" t="s">
        <v>100</v>
      </c>
      <c r="H22" s="77" t="s">
        <v>101</v>
      </c>
      <c r="I22" s="76" t="s">
        <v>55</v>
      </c>
      <c r="J22" s="84">
        <v>31.59</v>
      </c>
      <c r="K22" s="51">
        <v>80</v>
      </c>
      <c r="L22" s="62">
        <f t="shared" si="0"/>
        <v>0</v>
      </c>
      <c r="M22" s="63" t="s">
        <v>91</v>
      </c>
      <c r="N22" s="104">
        <v>80</v>
      </c>
      <c r="O22" s="71"/>
      <c r="P22" s="71"/>
      <c r="Q22" s="71"/>
      <c r="R22" s="71"/>
      <c r="S22" s="71"/>
      <c r="T22" s="71"/>
      <c r="U22" s="71"/>
      <c r="V22" s="71"/>
      <c r="W22" s="71"/>
    </row>
    <row r="23" spans="1:23" ht="63.75" x14ac:dyDescent="0.25">
      <c r="A23" s="125"/>
      <c r="B23" s="126"/>
      <c r="C23" s="73">
        <v>22</v>
      </c>
      <c r="D23" s="44" t="s">
        <v>105</v>
      </c>
      <c r="E23" s="75" t="s">
        <v>90</v>
      </c>
      <c r="F23" s="76" t="s">
        <v>18</v>
      </c>
      <c r="G23" s="77" t="s">
        <v>100</v>
      </c>
      <c r="H23" s="77" t="s">
        <v>103</v>
      </c>
      <c r="I23" s="76" t="s">
        <v>55</v>
      </c>
      <c r="J23" s="84">
        <v>19</v>
      </c>
      <c r="K23" s="51">
        <v>80</v>
      </c>
      <c r="L23" s="62">
        <f t="shared" si="0"/>
        <v>0</v>
      </c>
      <c r="M23" s="63" t="s">
        <v>91</v>
      </c>
      <c r="N23" s="104">
        <v>80</v>
      </c>
      <c r="O23" s="71"/>
      <c r="P23" s="71"/>
      <c r="Q23" s="71"/>
      <c r="R23" s="71"/>
      <c r="S23" s="71"/>
      <c r="T23" s="71"/>
      <c r="U23" s="71"/>
      <c r="V23" s="71"/>
      <c r="W23" s="71"/>
    </row>
    <row r="24" spans="1:23" x14ac:dyDescent="0.25">
      <c r="A24" s="48"/>
      <c r="B24" s="48"/>
      <c r="C24" s="48"/>
      <c r="D24" s="48"/>
      <c r="E24" s="48"/>
      <c r="F24" s="48"/>
      <c r="G24" s="48"/>
      <c r="H24" s="48"/>
      <c r="I24" s="48"/>
      <c r="J24" s="48"/>
      <c r="K24" s="48"/>
      <c r="L24" s="48"/>
      <c r="M24" s="48"/>
      <c r="N24" s="48"/>
      <c r="O24" s="48"/>
      <c r="P24" s="48"/>
      <c r="Q24" s="48"/>
      <c r="R24" s="48"/>
      <c r="S24" s="48"/>
      <c r="T24" s="48"/>
      <c r="U24" s="48"/>
      <c r="V24" s="48"/>
      <c r="W24" s="48"/>
    </row>
    <row r="25" spans="1:23" x14ac:dyDescent="0.25">
      <c r="A25" s="48"/>
      <c r="B25" s="48"/>
      <c r="C25" s="48"/>
      <c r="D25" s="48"/>
      <c r="E25" s="48"/>
      <c r="F25" s="48"/>
      <c r="G25" s="48"/>
      <c r="H25" s="48"/>
      <c r="I25" s="48"/>
      <c r="J25" s="48"/>
      <c r="K25" s="48"/>
      <c r="L25" s="48"/>
      <c r="M25" s="48"/>
      <c r="N25" s="48"/>
      <c r="O25" s="48"/>
      <c r="P25" s="48"/>
      <c r="Q25" s="48"/>
      <c r="R25" s="48"/>
      <c r="S25" s="48"/>
      <c r="T25" s="48"/>
      <c r="U25" s="48"/>
      <c r="V25" s="48"/>
      <c r="W25" s="48"/>
    </row>
    <row r="26" spans="1:23" x14ac:dyDescent="0.25">
      <c r="A26" s="48"/>
      <c r="B26" s="48"/>
      <c r="C26" s="48"/>
      <c r="D26" s="48"/>
      <c r="E26" s="48"/>
      <c r="F26" s="48"/>
      <c r="G26" s="48"/>
      <c r="H26" s="48"/>
      <c r="I26" s="48"/>
      <c r="J26" s="48"/>
      <c r="K26" s="48"/>
      <c r="L26" s="48"/>
      <c r="M26" s="48"/>
      <c r="N26" s="48"/>
      <c r="O26" s="48"/>
      <c r="P26" s="48"/>
      <c r="Q26" s="48"/>
      <c r="R26" s="48"/>
      <c r="S26" s="48"/>
      <c r="T26" s="48"/>
      <c r="U26" s="48"/>
      <c r="V26" s="48"/>
      <c r="W26" s="48"/>
    </row>
    <row r="27" spans="1:23" x14ac:dyDescent="0.25">
      <c r="A27" s="48"/>
      <c r="B27" s="48"/>
      <c r="C27" s="48"/>
      <c r="D27" s="48"/>
      <c r="E27" s="48"/>
      <c r="F27" s="48"/>
      <c r="G27" s="48"/>
      <c r="H27" s="48"/>
      <c r="I27" s="48"/>
      <c r="J27" s="48"/>
      <c r="K27" s="48"/>
      <c r="L27" s="48"/>
      <c r="M27" s="48"/>
      <c r="N27" s="48"/>
      <c r="O27" s="48"/>
      <c r="P27" s="48"/>
      <c r="Q27" s="48"/>
      <c r="R27" s="48"/>
      <c r="S27" s="48"/>
      <c r="T27" s="48"/>
      <c r="U27" s="48"/>
      <c r="V27" s="48"/>
      <c r="W27" s="48"/>
    </row>
    <row r="28" spans="1:23" x14ac:dyDescent="0.25">
      <c r="A28" s="48"/>
      <c r="B28" s="48"/>
      <c r="C28" s="48"/>
      <c r="D28" s="48"/>
      <c r="E28" s="48"/>
      <c r="F28" s="48"/>
      <c r="G28" s="48"/>
      <c r="H28" s="48"/>
      <c r="I28" s="48"/>
      <c r="J28" s="48"/>
      <c r="K28" s="48"/>
      <c r="L28" s="48"/>
      <c r="M28" s="48"/>
      <c r="N28" s="48"/>
      <c r="O28" s="48"/>
      <c r="P28" s="48"/>
      <c r="Q28" s="48"/>
      <c r="R28" s="48"/>
      <c r="S28" s="48"/>
      <c r="T28" s="48"/>
      <c r="U28" s="48"/>
      <c r="V28" s="48"/>
      <c r="W28" s="48"/>
    </row>
    <row r="29" spans="1:23" x14ac:dyDescent="0.25">
      <c r="A29" s="48"/>
      <c r="B29" s="48"/>
      <c r="C29" s="48"/>
      <c r="D29" s="48"/>
      <c r="E29" s="48"/>
      <c r="F29" s="48"/>
      <c r="G29" s="48"/>
      <c r="H29" s="48"/>
      <c r="I29" s="48"/>
      <c r="J29" s="48"/>
      <c r="K29" s="48"/>
      <c r="L29" s="48"/>
      <c r="M29" s="48"/>
      <c r="N29" s="48"/>
      <c r="O29" s="48"/>
      <c r="P29" s="48"/>
      <c r="Q29" s="48"/>
      <c r="R29" s="48"/>
      <c r="S29" s="48"/>
      <c r="T29" s="48"/>
      <c r="U29" s="48"/>
      <c r="V29" s="48"/>
      <c r="W29" s="48"/>
    </row>
    <row r="30" spans="1:23" x14ac:dyDescent="0.25">
      <c r="A30" s="48"/>
      <c r="B30" s="48"/>
      <c r="C30" s="48"/>
      <c r="D30" s="48"/>
      <c r="E30" s="48"/>
      <c r="F30" s="48"/>
      <c r="G30" s="48"/>
      <c r="H30" s="48"/>
      <c r="I30" s="48"/>
      <c r="J30" s="48"/>
      <c r="K30" s="48"/>
      <c r="L30" s="48"/>
      <c r="M30" s="48"/>
      <c r="N30" s="48"/>
      <c r="O30" s="48"/>
      <c r="P30" s="48"/>
      <c r="Q30" s="48"/>
      <c r="R30" s="48"/>
      <c r="S30" s="48"/>
      <c r="T30" s="48"/>
      <c r="U30" s="48"/>
      <c r="V30" s="48"/>
      <c r="W30" s="48"/>
    </row>
    <row r="31" spans="1:23" x14ac:dyDescent="0.25">
      <c r="A31" s="48"/>
      <c r="B31" s="48"/>
      <c r="C31" s="48"/>
      <c r="D31" s="48"/>
      <c r="E31" s="48"/>
      <c r="F31" s="48"/>
      <c r="G31" s="48"/>
      <c r="H31" s="48"/>
      <c r="I31" s="48"/>
      <c r="J31" s="48"/>
      <c r="K31" s="48"/>
      <c r="L31" s="48"/>
      <c r="M31" s="48"/>
      <c r="N31" s="48"/>
      <c r="O31" s="48"/>
      <c r="P31" s="48"/>
      <c r="Q31" s="48"/>
      <c r="R31" s="48"/>
      <c r="S31" s="48"/>
      <c r="T31" s="48"/>
      <c r="U31" s="48"/>
      <c r="V31" s="48"/>
      <c r="W31" s="48"/>
    </row>
    <row r="32" spans="1:23" x14ac:dyDescent="0.25">
      <c r="A32" s="48"/>
      <c r="B32" s="48"/>
      <c r="C32" s="48"/>
      <c r="D32" s="48"/>
      <c r="E32" s="48"/>
      <c r="F32" s="48"/>
      <c r="G32" s="48"/>
      <c r="H32" s="48"/>
      <c r="I32" s="48"/>
      <c r="J32" s="48"/>
      <c r="K32" s="48"/>
      <c r="L32" s="48"/>
      <c r="M32" s="48"/>
      <c r="N32" s="48"/>
      <c r="O32" s="48"/>
      <c r="P32" s="48"/>
      <c r="Q32" s="48"/>
      <c r="R32" s="48"/>
      <c r="S32" s="48"/>
      <c r="T32" s="48"/>
      <c r="U32" s="48"/>
      <c r="V32" s="48"/>
      <c r="W32" s="48"/>
    </row>
  </sheetData>
  <mergeCells count="22">
    <mergeCell ref="U1:U2"/>
    <mergeCell ref="V1:V2"/>
    <mergeCell ref="W1:W2"/>
    <mergeCell ref="Q1:Q2"/>
    <mergeCell ref="R1:R2"/>
    <mergeCell ref="S1:S2"/>
    <mergeCell ref="T1:T2"/>
    <mergeCell ref="A2:M2"/>
    <mergeCell ref="A4:A13"/>
    <mergeCell ref="B4:B13"/>
    <mergeCell ref="P1:P2"/>
    <mergeCell ref="A1:C1"/>
    <mergeCell ref="D1:F1"/>
    <mergeCell ref="H1:M1"/>
    <mergeCell ref="N1:N2"/>
    <mergeCell ref="O1:O2"/>
    <mergeCell ref="A15:A16"/>
    <mergeCell ref="B15:B16"/>
    <mergeCell ref="A17:A18"/>
    <mergeCell ref="B17:B18"/>
    <mergeCell ref="A20:A23"/>
    <mergeCell ref="B20:B23"/>
  </mergeCells>
  <pageMargins left="0.511811024" right="0.511811024" top="0.78740157499999996" bottom="0.78740157499999996" header="0.31496062000000002" footer="0.31496062000000002"/>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2"/>
  <sheetViews>
    <sheetView topLeftCell="E1" zoomScale="70" zoomScaleNormal="70" workbookViewId="0">
      <selection activeCell="L4" sqref="L4"/>
    </sheetView>
  </sheetViews>
  <sheetFormatPr defaultRowHeight="15" x14ac:dyDescent="0.25"/>
  <cols>
    <col min="2" max="2" width="40.28515625" customWidth="1"/>
    <col min="3" max="3" width="11.140625" customWidth="1"/>
    <col min="4" max="4" width="92.5703125" customWidth="1"/>
    <col min="10" max="10" width="12.85546875" bestFit="1" customWidth="1"/>
    <col min="14" max="14" width="22" bestFit="1" customWidth="1"/>
    <col min="15" max="15" width="11.5703125" bestFit="1" customWidth="1"/>
    <col min="16" max="18" width="12" bestFit="1" customWidth="1"/>
    <col min="19" max="19" width="16.85546875" customWidth="1"/>
  </cols>
  <sheetData>
    <row r="1" spans="1:25" ht="15" customHeight="1" x14ac:dyDescent="0.25">
      <c r="A1" s="112" t="s">
        <v>81</v>
      </c>
      <c r="B1" s="112"/>
      <c r="C1" s="112"/>
      <c r="D1" s="118" t="s">
        <v>27</v>
      </c>
      <c r="E1" s="118"/>
      <c r="F1" s="118"/>
      <c r="G1" s="66"/>
      <c r="H1" s="118" t="s">
        <v>82</v>
      </c>
      <c r="I1" s="118"/>
      <c r="J1" s="118"/>
      <c r="K1" s="118"/>
      <c r="L1" s="118"/>
      <c r="M1" s="118"/>
      <c r="N1" s="111" t="s">
        <v>110</v>
      </c>
      <c r="O1" s="111" t="s">
        <v>111</v>
      </c>
      <c r="P1" s="111" t="s">
        <v>112</v>
      </c>
      <c r="Q1" s="111" t="s">
        <v>113</v>
      </c>
      <c r="R1" s="111" t="s">
        <v>114</v>
      </c>
      <c r="S1" s="111" t="s">
        <v>115</v>
      </c>
      <c r="T1" s="111" t="s">
        <v>83</v>
      </c>
      <c r="U1" s="111" t="s">
        <v>83</v>
      </c>
      <c r="V1" s="111" t="s">
        <v>83</v>
      </c>
      <c r="W1" s="111" t="s">
        <v>83</v>
      </c>
      <c r="X1" s="111" t="s">
        <v>83</v>
      </c>
      <c r="Y1" s="111" t="s">
        <v>83</v>
      </c>
    </row>
    <row r="2" spans="1:25" x14ac:dyDescent="0.25">
      <c r="A2" s="112" t="s">
        <v>84</v>
      </c>
      <c r="B2" s="112"/>
      <c r="C2" s="112"/>
      <c r="D2" s="112"/>
      <c r="E2" s="112"/>
      <c r="F2" s="112"/>
      <c r="G2" s="112"/>
      <c r="H2" s="112"/>
      <c r="I2" s="112"/>
      <c r="J2" s="112"/>
      <c r="K2" s="112"/>
      <c r="L2" s="112"/>
      <c r="M2" s="112"/>
      <c r="N2" s="111"/>
      <c r="O2" s="111"/>
      <c r="P2" s="111"/>
      <c r="Q2" s="111"/>
      <c r="R2" s="111"/>
      <c r="S2" s="111"/>
      <c r="T2" s="111"/>
      <c r="U2" s="111"/>
      <c r="V2" s="111"/>
      <c r="W2" s="111"/>
      <c r="X2" s="111"/>
      <c r="Y2" s="111"/>
    </row>
    <row r="3" spans="1:25" ht="45" x14ac:dyDescent="0.25">
      <c r="A3" s="57" t="s">
        <v>29</v>
      </c>
      <c r="B3" s="57" t="s">
        <v>30</v>
      </c>
      <c r="C3" s="58" t="s">
        <v>31</v>
      </c>
      <c r="D3" s="58" t="s">
        <v>32</v>
      </c>
      <c r="E3" s="58" t="s">
        <v>33</v>
      </c>
      <c r="F3" s="58" t="s">
        <v>34</v>
      </c>
      <c r="G3" s="58" t="s">
        <v>35</v>
      </c>
      <c r="H3" s="58" t="s">
        <v>85</v>
      </c>
      <c r="I3" s="58" t="s">
        <v>37</v>
      </c>
      <c r="J3" s="64" t="s">
        <v>38</v>
      </c>
      <c r="K3" s="59" t="s">
        <v>39</v>
      </c>
      <c r="L3" s="60" t="s">
        <v>86</v>
      </c>
      <c r="M3" s="57" t="s">
        <v>87</v>
      </c>
      <c r="N3" s="101">
        <v>43557</v>
      </c>
      <c r="O3" s="101">
        <v>43602</v>
      </c>
      <c r="P3" s="101">
        <v>43612</v>
      </c>
      <c r="Q3" s="101">
        <v>43713</v>
      </c>
      <c r="R3" s="101">
        <v>43717</v>
      </c>
      <c r="S3" s="101">
        <v>43720</v>
      </c>
      <c r="T3" s="61" t="s">
        <v>88</v>
      </c>
      <c r="U3" s="61" t="s">
        <v>88</v>
      </c>
      <c r="V3" s="61" t="s">
        <v>88</v>
      </c>
      <c r="W3" s="61" t="s">
        <v>88</v>
      </c>
      <c r="X3" s="61" t="s">
        <v>88</v>
      </c>
      <c r="Y3" s="61" t="s">
        <v>88</v>
      </c>
    </row>
    <row r="4" spans="1:25" ht="39" x14ac:dyDescent="0.25">
      <c r="A4" s="113">
        <v>1</v>
      </c>
      <c r="B4" s="115" t="s">
        <v>89</v>
      </c>
      <c r="C4" s="52">
        <v>1</v>
      </c>
      <c r="D4" s="53" t="s">
        <v>44</v>
      </c>
      <c r="E4" s="91" t="s">
        <v>90</v>
      </c>
      <c r="F4" s="56" t="s">
        <v>18</v>
      </c>
      <c r="G4" s="67" t="s">
        <v>45</v>
      </c>
      <c r="H4" s="67" t="s">
        <v>46</v>
      </c>
      <c r="I4" s="56" t="s">
        <v>47</v>
      </c>
      <c r="J4" s="82">
        <v>20.99</v>
      </c>
      <c r="K4" s="50">
        <v>100</v>
      </c>
      <c r="L4" s="62">
        <f>K4-SUM(N4:Y4)</f>
        <v>100</v>
      </c>
      <c r="M4" s="63" t="s">
        <v>91</v>
      </c>
      <c r="N4" s="49"/>
      <c r="O4" s="49"/>
      <c r="P4" s="49"/>
      <c r="Q4" s="49"/>
      <c r="R4" s="49"/>
      <c r="S4" s="49"/>
      <c r="T4" s="49"/>
      <c r="U4" s="49"/>
      <c r="V4" s="49"/>
      <c r="W4" s="49"/>
      <c r="X4" s="49"/>
      <c r="Y4" s="49"/>
    </row>
    <row r="5" spans="1:25" ht="26.25" x14ac:dyDescent="0.25">
      <c r="A5" s="114"/>
      <c r="B5" s="116"/>
      <c r="C5" s="52">
        <v>2</v>
      </c>
      <c r="D5" s="54" t="s">
        <v>48</v>
      </c>
      <c r="E5" s="91" t="s">
        <v>90</v>
      </c>
      <c r="F5" s="56" t="s">
        <v>18</v>
      </c>
      <c r="G5" s="67" t="s">
        <v>45</v>
      </c>
      <c r="H5" s="67" t="s">
        <v>49</v>
      </c>
      <c r="I5" s="56" t="s">
        <v>47</v>
      </c>
      <c r="J5" s="82">
        <v>43.16</v>
      </c>
      <c r="K5" s="50">
        <v>50</v>
      </c>
      <c r="L5" s="62">
        <f t="shared" ref="L5:L23" si="0">K5-SUM(N5:Y5)</f>
        <v>50</v>
      </c>
      <c r="M5" s="63" t="s">
        <v>91</v>
      </c>
      <c r="N5" s="49"/>
      <c r="O5" s="49"/>
      <c r="P5" s="49"/>
      <c r="Q5" s="49"/>
      <c r="R5" s="49"/>
      <c r="S5" s="49"/>
      <c r="T5" s="49"/>
      <c r="U5" s="49"/>
      <c r="V5" s="49"/>
      <c r="W5" s="49"/>
      <c r="X5" s="49"/>
      <c r="Y5" s="49"/>
    </row>
    <row r="6" spans="1:25" ht="26.25" x14ac:dyDescent="0.25">
      <c r="A6" s="114"/>
      <c r="B6" s="116"/>
      <c r="C6" s="52">
        <v>3</v>
      </c>
      <c r="D6" s="54" t="s">
        <v>50</v>
      </c>
      <c r="E6" s="91" t="s">
        <v>90</v>
      </c>
      <c r="F6" s="56" t="s">
        <v>18</v>
      </c>
      <c r="G6" s="67" t="s">
        <v>45</v>
      </c>
      <c r="H6" s="67" t="s">
        <v>51</v>
      </c>
      <c r="I6" s="56" t="s">
        <v>47</v>
      </c>
      <c r="J6" s="82">
        <v>40.47</v>
      </c>
      <c r="K6" s="51">
        <v>100</v>
      </c>
      <c r="L6" s="62">
        <f t="shared" si="0"/>
        <v>100</v>
      </c>
      <c r="M6" s="63" t="s">
        <v>91</v>
      </c>
      <c r="N6" s="49"/>
      <c r="O6" s="49"/>
      <c r="P6" s="49"/>
      <c r="Q6" s="49"/>
      <c r="R6" s="49"/>
      <c r="S6" s="49"/>
      <c r="T6" s="49"/>
      <c r="U6" s="49"/>
      <c r="V6" s="49"/>
      <c r="W6" s="49"/>
      <c r="X6" s="49"/>
      <c r="Y6" s="49"/>
    </row>
    <row r="7" spans="1:25" ht="25.5" x14ac:dyDescent="0.25">
      <c r="A7" s="114"/>
      <c r="B7" s="116"/>
      <c r="C7" s="52">
        <v>4</v>
      </c>
      <c r="D7" s="90" t="s">
        <v>52</v>
      </c>
      <c r="E7" s="91" t="s">
        <v>90</v>
      </c>
      <c r="F7" s="56" t="s">
        <v>53</v>
      </c>
      <c r="G7" s="67" t="s">
        <v>45</v>
      </c>
      <c r="H7" s="67" t="s">
        <v>54</v>
      </c>
      <c r="I7" s="56" t="s">
        <v>55</v>
      </c>
      <c r="J7" s="82">
        <v>34.159999999999997</v>
      </c>
      <c r="K7" s="51"/>
      <c r="L7" s="62">
        <f t="shared" si="0"/>
        <v>0</v>
      </c>
      <c r="M7" s="63" t="s">
        <v>91</v>
      </c>
      <c r="N7" s="49"/>
      <c r="O7" s="49"/>
      <c r="P7" s="49"/>
      <c r="Q7" s="49"/>
      <c r="R7" s="49"/>
      <c r="S7" s="49"/>
      <c r="T7" s="49"/>
      <c r="U7" s="49"/>
      <c r="V7" s="49"/>
      <c r="W7" s="49"/>
      <c r="X7" s="49"/>
      <c r="Y7" s="49"/>
    </row>
    <row r="8" spans="1:25" ht="26.25" x14ac:dyDescent="0.25">
      <c r="A8" s="114"/>
      <c r="B8" s="116"/>
      <c r="C8" s="52">
        <v>5</v>
      </c>
      <c r="D8" s="54" t="s">
        <v>56</v>
      </c>
      <c r="E8" s="91" t="s">
        <v>90</v>
      </c>
      <c r="F8" s="56" t="s">
        <v>18</v>
      </c>
      <c r="G8" s="67" t="s">
        <v>45</v>
      </c>
      <c r="H8" s="67" t="s">
        <v>57</v>
      </c>
      <c r="I8" s="56" t="s">
        <v>47</v>
      </c>
      <c r="J8" s="82">
        <v>54</v>
      </c>
      <c r="K8" s="51"/>
      <c r="L8" s="62">
        <f t="shared" si="0"/>
        <v>0</v>
      </c>
      <c r="M8" s="63" t="s">
        <v>91</v>
      </c>
      <c r="N8" s="49"/>
      <c r="O8" s="49"/>
      <c r="P8" s="49"/>
      <c r="Q8" s="49"/>
      <c r="R8" s="49"/>
      <c r="S8" s="49"/>
      <c r="T8" s="49"/>
      <c r="U8" s="49"/>
      <c r="V8" s="49"/>
      <c r="W8" s="49"/>
      <c r="X8" s="49"/>
      <c r="Y8" s="49"/>
    </row>
    <row r="9" spans="1:25" ht="26.25" x14ac:dyDescent="0.25">
      <c r="A9" s="114"/>
      <c r="B9" s="116"/>
      <c r="C9" s="52">
        <v>6</v>
      </c>
      <c r="D9" s="55" t="s">
        <v>58</v>
      </c>
      <c r="E9" s="91" t="s">
        <v>90</v>
      </c>
      <c r="F9" s="56" t="s">
        <v>18</v>
      </c>
      <c r="G9" s="67" t="s">
        <v>45</v>
      </c>
      <c r="H9" s="67" t="s">
        <v>57</v>
      </c>
      <c r="I9" s="56" t="s">
        <v>47</v>
      </c>
      <c r="J9" s="82">
        <v>74.45</v>
      </c>
      <c r="K9" s="51">
        <v>3</v>
      </c>
      <c r="L9" s="62">
        <f t="shared" si="0"/>
        <v>3</v>
      </c>
      <c r="M9" s="63" t="s">
        <v>91</v>
      </c>
      <c r="N9" s="49"/>
      <c r="O9" s="49"/>
      <c r="P9" s="49"/>
      <c r="Q9" s="49"/>
      <c r="R9" s="49"/>
      <c r="S9" s="49"/>
      <c r="T9" s="49"/>
      <c r="U9" s="49"/>
      <c r="V9" s="49"/>
      <c r="W9" s="49"/>
      <c r="X9" s="49"/>
      <c r="Y9" s="49"/>
    </row>
    <row r="10" spans="1:25" ht="39" x14ac:dyDescent="0.25">
      <c r="A10" s="114"/>
      <c r="B10" s="116"/>
      <c r="C10" s="52">
        <v>7</v>
      </c>
      <c r="D10" s="55" t="s">
        <v>59</v>
      </c>
      <c r="E10" s="91" t="s">
        <v>90</v>
      </c>
      <c r="F10" s="56" t="s">
        <v>18</v>
      </c>
      <c r="G10" s="67" t="s">
        <v>45</v>
      </c>
      <c r="H10" s="67" t="s">
        <v>60</v>
      </c>
      <c r="I10" s="56" t="s">
        <v>47</v>
      </c>
      <c r="J10" s="82">
        <v>36.270000000000003</v>
      </c>
      <c r="K10" s="51"/>
      <c r="L10" s="62">
        <f t="shared" si="0"/>
        <v>0</v>
      </c>
      <c r="M10" s="63" t="s">
        <v>91</v>
      </c>
      <c r="N10" s="49"/>
      <c r="O10" s="49"/>
      <c r="P10" s="49"/>
      <c r="Q10" s="49"/>
      <c r="R10" s="49"/>
      <c r="S10" s="49"/>
      <c r="T10" s="49"/>
      <c r="U10" s="49"/>
      <c r="V10" s="49"/>
      <c r="W10" s="49"/>
      <c r="X10" s="49"/>
      <c r="Y10" s="49"/>
    </row>
    <row r="11" spans="1:25" ht="39" x14ac:dyDescent="0.25">
      <c r="A11" s="114"/>
      <c r="B11" s="116"/>
      <c r="C11" s="52">
        <v>8</v>
      </c>
      <c r="D11" s="55" t="s">
        <v>61</v>
      </c>
      <c r="E11" s="91" t="s">
        <v>90</v>
      </c>
      <c r="F11" s="56" t="s">
        <v>18</v>
      </c>
      <c r="G11" s="67" t="s">
        <v>45</v>
      </c>
      <c r="H11" s="67" t="s">
        <v>62</v>
      </c>
      <c r="I11" s="56" t="s">
        <v>47</v>
      </c>
      <c r="J11" s="82">
        <v>18.68</v>
      </c>
      <c r="K11" s="51">
        <v>100</v>
      </c>
      <c r="L11" s="62">
        <f t="shared" si="0"/>
        <v>100</v>
      </c>
      <c r="M11" s="63" t="s">
        <v>91</v>
      </c>
      <c r="N11" s="49"/>
      <c r="O11" s="49"/>
      <c r="P11" s="49"/>
      <c r="Q11" s="49"/>
      <c r="R11" s="49"/>
      <c r="S11" s="49"/>
      <c r="T11" s="49"/>
      <c r="U11" s="49"/>
      <c r="V11" s="49"/>
      <c r="W11" s="49"/>
      <c r="X11" s="49"/>
      <c r="Y11" s="49"/>
    </row>
    <row r="12" spans="1:25" ht="26.25" x14ac:dyDescent="0.25">
      <c r="A12" s="114"/>
      <c r="B12" s="116"/>
      <c r="C12" s="52">
        <v>9</v>
      </c>
      <c r="D12" s="55" t="s">
        <v>63</v>
      </c>
      <c r="E12" s="91" t="s">
        <v>90</v>
      </c>
      <c r="F12" s="56" t="s">
        <v>18</v>
      </c>
      <c r="G12" s="67" t="s">
        <v>45</v>
      </c>
      <c r="H12" s="67" t="s">
        <v>64</v>
      </c>
      <c r="I12" s="56" t="s">
        <v>47</v>
      </c>
      <c r="J12" s="82">
        <v>71.459999999999994</v>
      </c>
      <c r="K12" s="51">
        <v>3</v>
      </c>
      <c r="L12" s="62">
        <f t="shared" si="0"/>
        <v>3</v>
      </c>
      <c r="M12" s="63" t="s">
        <v>91</v>
      </c>
      <c r="N12" s="49"/>
      <c r="O12" s="49"/>
      <c r="P12" s="49"/>
      <c r="Q12" s="49"/>
      <c r="R12" s="49"/>
      <c r="S12" s="49"/>
      <c r="T12" s="49"/>
      <c r="U12" s="49"/>
      <c r="V12" s="49"/>
      <c r="W12" s="49"/>
      <c r="X12" s="49"/>
      <c r="Y12" s="49"/>
    </row>
    <row r="13" spans="1:25" ht="26.25" x14ac:dyDescent="0.25">
      <c r="A13" s="114"/>
      <c r="B13" s="117"/>
      <c r="C13" s="68">
        <v>10</v>
      </c>
      <c r="D13" s="55" t="s">
        <v>65</v>
      </c>
      <c r="E13" s="91" t="s">
        <v>90</v>
      </c>
      <c r="F13" s="69" t="s">
        <v>18</v>
      </c>
      <c r="G13" s="70" t="s">
        <v>45</v>
      </c>
      <c r="H13" s="70" t="s">
        <v>57</v>
      </c>
      <c r="I13" s="69" t="s">
        <v>47</v>
      </c>
      <c r="J13" s="82">
        <v>164</v>
      </c>
      <c r="K13" s="51">
        <v>4</v>
      </c>
      <c r="L13" s="62">
        <f t="shared" si="0"/>
        <v>4</v>
      </c>
      <c r="M13" s="63" t="s">
        <v>91</v>
      </c>
      <c r="N13" s="49"/>
      <c r="O13" s="49"/>
      <c r="P13" s="49"/>
      <c r="Q13" s="49"/>
      <c r="R13" s="49"/>
      <c r="S13" s="49"/>
      <c r="T13" s="49"/>
      <c r="U13" s="49"/>
      <c r="V13" s="49"/>
      <c r="W13" s="49"/>
      <c r="X13" s="49"/>
      <c r="Y13" s="49"/>
    </row>
    <row r="14" spans="1:25" ht="39" x14ac:dyDescent="0.25">
      <c r="A14" s="88">
        <v>2</v>
      </c>
      <c r="B14" s="89" t="s">
        <v>89</v>
      </c>
      <c r="C14" s="73">
        <v>11</v>
      </c>
      <c r="D14" s="45" t="s">
        <v>92</v>
      </c>
      <c r="E14" s="75" t="s">
        <v>90</v>
      </c>
      <c r="F14" s="76" t="s">
        <v>18</v>
      </c>
      <c r="G14" s="77" t="s">
        <v>66</v>
      </c>
      <c r="H14" s="77" t="s">
        <v>67</v>
      </c>
      <c r="I14" s="76" t="s">
        <v>55</v>
      </c>
      <c r="J14" s="83">
        <v>17.96</v>
      </c>
      <c r="K14" s="51">
        <v>250</v>
      </c>
      <c r="L14" s="62">
        <f t="shared" si="0"/>
        <v>0</v>
      </c>
      <c r="M14" s="63" t="s">
        <v>91</v>
      </c>
      <c r="N14" s="49"/>
      <c r="O14" s="102">
        <v>10</v>
      </c>
      <c r="P14" s="49"/>
      <c r="Q14" s="102">
        <v>15</v>
      </c>
      <c r="R14" s="102">
        <v>40</v>
      </c>
      <c r="S14" s="102">
        <v>185</v>
      </c>
      <c r="T14" s="49"/>
      <c r="U14" s="49"/>
      <c r="V14" s="49"/>
      <c r="W14" s="49"/>
      <c r="X14" s="49"/>
      <c r="Y14" s="49"/>
    </row>
    <row r="15" spans="1:25" ht="89.25" x14ac:dyDescent="0.25">
      <c r="A15" s="119">
        <v>3</v>
      </c>
      <c r="B15" s="120" t="s">
        <v>89</v>
      </c>
      <c r="C15" s="52">
        <v>12</v>
      </c>
      <c r="D15" s="92" t="s">
        <v>93</v>
      </c>
      <c r="E15" s="91" t="s">
        <v>90</v>
      </c>
      <c r="F15" s="56" t="s">
        <v>18</v>
      </c>
      <c r="G15" s="67" t="s">
        <v>66</v>
      </c>
      <c r="H15" s="67" t="s">
        <v>68</v>
      </c>
      <c r="I15" s="56" t="s">
        <v>55</v>
      </c>
      <c r="J15" s="82">
        <v>40.68</v>
      </c>
      <c r="K15" s="51"/>
      <c r="L15" s="62">
        <f t="shared" si="0"/>
        <v>0</v>
      </c>
      <c r="M15" s="63" t="s">
        <v>91</v>
      </c>
      <c r="N15" s="49"/>
      <c r="O15" s="49"/>
      <c r="P15" s="49"/>
      <c r="Q15" s="49"/>
      <c r="R15" s="49"/>
      <c r="S15" s="49"/>
      <c r="T15" s="49"/>
      <c r="U15" s="49"/>
      <c r="V15" s="49"/>
      <c r="W15" s="49"/>
      <c r="X15" s="49"/>
      <c r="Y15" s="49"/>
    </row>
    <row r="16" spans="1:25" ht="51.75" x14ac:dyDescent="0.25">
      <c r="A16" s="119"/>
      <c r="B16" s="120"/>
      <c r="C16" s="52">
        <v>13</v>
      </c>
      <c r="D16" s="90" t="s">
        <v>94</v>
      </c>
      <c r="E16" s="91" t="s">
        <v>90</v>
      </c>
      <c r="F16" s="56" t="s">
        <v>18</v>
      </c>
      <c r="G16" s="67" t="s">
        <v>66</v>
      </c>
      <c r="H16" s="67" t="s">
        <v>69</v>
      </c>
      <c r="I16" s="56" t="s">
        <v>55</v>
      </c>
      <c r="J16" s="82">
        <v>19</v>
      </c>
      <c r="K16" s="51"/>
      <c r="L16" s="62">
        <f t="shared" si="0"/>
        <v>0</v>
      </c>
      <c r="M16" s="63" t="s">
        <v>91</v>
      </c>
      <c r="N16" s="49"/>
      <c r="O16" s="49"/>
      <c r="P16" s="49"/>
      <c r="Q16" s="49"/>
      <c r="R16" s="49"/>
      <c r="S16" s="49"/>
      <c r="T16" s="49"/>
      <c r="U16" s="49"/>
      <c r="V16" s="49"/>
      <c r="W16" s="49"/>
      <c r="X16" s="49"/>
      <c r="Y16" s="49"/>
    </row>
    <row r="17" spans="1:25" ht="26.25" x14ac:dyDescent="0.25">
      <c r="A17" s="121">
        <v>4</v>
      </c>
      <c r="B17" s="123" t="s">
        <v>95</v>
      </c>
      <c r="C17" s="73">
        <v>14</v>
      </c>
      <c r="D17" s="74" t="s">
        <v>70</v>
      </c>
      <c r="E17" s="79" t="s">
        <v>96</v>
      </c>
      <c r="F17" s="76" t="s">
        <v>18</v>
      </c>
      <c r="G17" s="77" t="s">
        <v>71</v>
      </c>
      <c r="H17" s="77" t="s">
        <v>72</v>
      </c>
      <c r="I17" s="76" t="s">
        <v>73</v>
      </c>
      <c r="J17" s="83">
        <v>113.9</v>
      </c>
      <c r="K17" s="51">
        <v>7</v>
      </c>
      <c r="L17" s="62">
        <f t="shared" si="0"/>
        <v>6</v>
      </c>
      <c r="M17" s="63" t="s">
        <v>91</v>
      </c>
      <c r="N17" s="49"/>
      <c r="O17" s="49"/>
      <c r="P17" s="102">
        <v>1</v>
      </c>
      <c r="Q17" s="49"/>
      <c r="R17" s="49"/>
      <c r="S17" s="49"/>
      <c r="T17" s="49"/>
      <c r="U17" s="49"/>
      <c r="V17" s="49"/>
      <c r="W17" s="49"/>
      <c r="X17" s="49"/>
      <c r="Y17" s="49"/>
    </row>
    <row r="18" spans="1:25" ht="25.5" x14ac:dyDescent="0.25">
      <c r="A18" s="122"/>
      <c r="B18" s="124"/>
      <c r="C18" s="73">
        <v>15</v>
      </c>
      <c r="D18" s="74" t="s">
        <v>74</v>
      </c>
      <c r="E18" s="75" t="s">
        <v>96</v>
      </c>
      <c r="F18" s="76" t="s">
        <v>18</v>
      </c>
      <c r="G18" s="77" t="s">
        <v>71</v>
      </c>
      <c r="H18" s="77" t="s">
        <v>72</v>
      </c>
      <c r="I18" s="76" t="s">
        <v>73</v>
      </c>
      <c r="J18" s="84">
        <v>113.9</v>
      </c>
      <c r="K18" s="51">
        <v>1</v>
      </c>
      <c r="L18" s="62">
        <f t="shared" si="0"/>
        <v>0</v>
      </c>
      <c r="M18" s="63" t="s">
        <v>91</v>
      </c>
      <c r="N18" s="71"/>
      <c r="O18" s="71"/>
      <c r="P18" s="104">
        <v>1</v>
      </c>
      <c r="Q18" s="71"/>
      <c r="R18" s="71"/>
      <c r="S18" s="71"/>
      <c r="T18" s="71"/>
      <c r="U18" s="71"/>
      <c r="V18" s="71"/>
      <c r="W18" s="71"/>
      <c r="X18" s="71"/>
      <c r="Y18" s="71"/>
    </row>
    <row r="19" spans="1:25" ht="77.25" x14ac:dyDescent="0.25">
      <c r="A19" s="86">
        <v>6</v>
      </c>
      <c r="B19" s="87" t="s">
        <v>97</v>
      </c>
      <c r="C19" s="68">
        <v>18</v>
      </c>
      <c r="D19" s="90" t="s">
        <v>75</v>
      </c>
      <c r="E19" s="69" t="s">
        <v>98</v>
      </c>
      <c r="F19" s="69" t="s">
        <v>53</v>
      </c>
      <c r="G19" s="70" t="s">
        <v>66</v>
      </c>
      <c r="H19" s="67" t="s">
        <v>76</v>
      </c>
      <c r="I19" s="56" t="s">
        <v>55</v>
      </c>
      <c r="J19" s="85">
        <v>81.06</v>
      </c>
      <c r="K19" s="51">
        <f>20-5</f>
        <v>15</v>
      </c>
      <c r="L19" s="62">
        <f t="shared" si="0"/>
        <v>0</v>
      </c>
      <c r="M19" s="63" t="s">
        <v>91</v>
      </c>
      <c r="N19" s="104">
        <v>15</v>
      </c>
      <c r="O19" s="71"/>
      <c r="P19" s="71"/>
      <c r="Q19" s="71"/>
      <c r="R19" s="71"/>
      <c r="S19" s="71"/>
      <c r="T19" s="71"/>
      <c r="U19" s="71"/>
      <c r="V19" s="71"/>
      <c r="W19" s="71"/>
      <c r="X19" s="71"/>
      <c r="Y19" s="71"/>
    </row>
    <row r="20" spans="1:25" ht="63.75" x14ac:dyDescent="0.25">
      <c r="A20" s="125">
        <v>7</v>
      </c>
      <c r="B20" s="126" t="s">
        <v>89</v>
      </c>
      <c r="C20" s="73">
        <v>19</v>
      </c>
      <c r="D20" s="47" t="s">
        <v>99</v>
      </c>
      <c r="E20" s="81" t="s">
        <v>90</v>
      </c>
      <c r="F20" s="76" t="s">
        <v>18</v>
      </c>
      <c r="G20" s="77" t="s">
        <v>100</v>
      </c>
      <c r="H20" s="77" t="s">
        <v>101</v>
      </c>
      <c r="I20" s="76" t="s">
        <v>55</v>
      </c>
      <c r="J20" s="84">
        <v>31.63</v>
      </c>
      <c r="K20" s="51"/>
      <c r="L20" s="62">
        <f t="shared" si="0"/>
        <v>0</v>
      </c>
      <c r="M20" s="63" t="s">
        <v>91</v>
      </c>
      <c r="N20" s="71"/>
      <c r="O20" s="71"/>
      <c r="P20" s="71"/>
      <c r="Q20" s="71"/>
      <c r="R20" s="71"/>
      <c r="S20" s="71"/>
      <c r="T20" s="71"/>
      <c r="U20" s="71"/>
      <c r="V20" s="71"/>
      <c r="W20" s="71"/>
      <c r="X20" s="71"/>
      <c r="Y20" s="71"/>
    </row>
    <row r="21" spans="1:25" ht="51" x14ac:dyDescent="0.25">
      <c r="A21" s="125"/>
      <c r="B21" s="126"/>
      <c r="C21" s="73">
        <v>20</v>
      </c>
      <c r="D21" s="44" t="s">
        <v>102</v>
      </c>
      <c r="E21" s="75" t="s">
        <v>90</v>
      </c>
      <c r="F21" s="76" t="s">
        <v>18</v>
      </c>
      <c r="G21" s="77" t="s">
        <v>100</v>
      </c>
      <c r="H21" s="77" t="s">
        <v>103</v>
      </c>
      <c r="I21" s="76" t="s">
        <v>55</v>
      </c>
      <c r="J21" s="84">
        <v>19</v>
      </c>
      <c r="K21" s="51"/>
      <c r="L21" s="62">
        <f t="shared" si="0"/>
        <v>0</v>
      </c>
      <c r="M21" s="63" t="s">
        <v>91</v>
      </c>
      <c r="N21" s="71"/>
      <c r="O21" s="71"/>
      <c r="P21" s="71"/>
      <c r="Q21" s="71"/>
      <c r="R21" s="71"/>
      <c r="S21" s="71"/>
      <c r="T21" s="71"/>
      <c r="U21" s="71"/>
      <c r="V21" s="71"/>
      <c r="W21" s="71"/>
      <c r="X21" s="71"/>
      <c r="Y21" s="71"/>
    </row>
    <row r="22" spans="1:25" ht="63.75" x14ac:dyDescent="0.25">
      <c r="A22" s="125"/>
      <c r="B22" s="126"/>
      <c r="C22" s="73">
        <v>21</v>
      </c>
      <c r="D22" s="46" t="s">
        <v>104</v>
      </c>
      <c r="E22" s="81" t="s">
        <v>90</v>
      </c>
      <c r="F22" s="76" t="s">
        <v>18</v>
      </c>
      <c r="G22" s="77" t="s">
        <v>100</v>
      </c>
      <c r="H22" s="77" t="s">
        <v>101</v>
      </c>
      <c r="I22" s="76" t="s">
        <v>55</v>
      </c>
      <c r="J22" s="84">
        <v>31.59</v>
      </c>
      <c r="K22" s="51"/>
      <c r="L22" s="62">
        <f t="shared" si="0"/>
        <v>0</v>
      </c>
      <c r="M22" s="63" t="s">
        <v>91</v>
      </c>
      <c r="N22" s="71"/>
      <c r="O22" s="71"/>
      <c r="P22" s="71"/>
      <c r="Q22" s="71"/>
      <c r="R22" s="71"/>
      <c r="S22" s="71"/>
      <c r="T22" s="71"/>
      <c r="U22" s="71"/>
      <c r="V22" s="71"/>
      <c r="W22" s="71"/>
      <c r="X22" s="71"/>
      <c r="Y22" s="71"/>
    </row>
    <row r="23" spans="1:25" ht="63.75" x14ac:dyDescent="0.25">
      <c r="A23" s="125"/>
      <c r="B23" s="126"/>
      <c r="C23" s="73">
        <v>22</v>
      </c>
      <c r="D23" s="44" t="s">
        <v>105</v>
      </c>
      <c r="E23" s="75" t="s">
        <v>90</v>
      </c>
      <c r="F23" s="76" t="s">
        <v>18</v>
      </c>
      <c r="G23" s="77" t="s">
        <v>100</v>
      </c>
      <c r="H23" s="77" t="s">
        <v>103</v>
      </c>
      <c r="I23" s="76" t="s">
        <v>55</v>
      </c>
      <c r="J23" s="84">
        <v>19</v>
      </c>
      <c r="K23" s="51"/>
      <c r="L23" s="62">
        <f t="shared" si="0"/>
        <v>0</v>
      </c>
      <c r="M23" s="63" t="s">
        <v>91</v>
      </c>
      <c r="N23" s="71"/>
      <c r="O23" s="71"/>
      <c r="P23" s="71"/>
      <c r="Q23" s="71"/>
      <c r="R23" s="71"/>
      <c r="S23" s="71"/>
      <c r="T23" s="71"/>
      <c r="U23" s="71"/>
      <c r="V23" s="71"/>
      <c r="W23" s="71"/>
      <c r="X23" s="71"/>
      <c r="Y23" s="71"/>
    </row>
    <row r="24" spans="1:25" x14ac:dyDescent="0.25">
      <c r="A24" s="48"/>
      <c r="B24" s="48"/>
      <c r="C24" s="48"/>
      <c r="D24" s="48"/>
      <c r="E24" s="48"/>
      <c r="F24" s="48"/>
      <c r="G24" s="48"/>
      <c r="H24" s="48"/>
      <c r="I24" s="48"/>
      <c r="J24" s="48"/>
      <c r="K24" s="48"/>
      <c r="L24" s="48"/>
      <c r="M24" s="48"/>
      <c r="N24" s="48"/>
      <c r="O24" s="48"/>
      <c r="P24" s="48"/>
      <c r="Q24" s="48"/>
      <c r="R24" s="48"/>
      <c r="S24" s="48"/>
      <c r="T24" s="48"/>
      <c r="U24" s="48"/>
      <c r="V24" s="48"/>
      <c r="W24" s="48"/>
      <c r="X24" s="48"/>
      <c r="Y24" s="48"/>
    </row>
    <row r="25" spans="1:25" x14ac:dyDescent="0.25">
      <c r="A25" s="48"/>
      <c r="B25" s="48"/>
      <c r="C25" s="48"/>
      <c r="D25" s="48"/>
      <c r="E25" s="48"/>
      <c r="F25" s="48"/>
      <c r="G25" s="48"/>
      <c r="H25" s="48"/>
      <c r="I25" s="48"/>
      <c r="J25" s="48"/>
      <c r="K25" s="48"/>
      <c r="L25" s="48"/>
      <c r="M25" s="48"/>
      <c r="N25" s="48"/>
      <c r="O25" s="48"/>
      <c r="P25" s="48"/>
      <c r="Q25" s="48"/>
      <c r="R25" s="48"/>
      <c r="S25" s="48"/>
      <c r="T25" s="48"/>
      <c r="U25" s="48"/>
      <c r="V25" s="48"/>
      <c r="W25" s="48"/>
      <c r="X25" s="48"/>
      <c r="Y25" s="48"/>
    </row>
    <row r="26" spans="1:25" x14ac:dyDescent="0.25">
      <c r="A26" s="48"/>
      <c r="B26" s="48"/>
      <c r="C26" s="48"/>
      <c r="D26" s="48"/>
      <c r="E26" s="48"/>
      <c r="F26" s="48"/>
      <c r="G26" s="48"/>
      <c r="H26" s="48"/>
      <c r="I26" s="48"/>
      <c r="J26" s="48"/>
      <c r="K26" s="48"/>
      <c r="L26" s="48"/>
      <c r="M26" s="48"/>
      <c r="N26" s="48"/>
      <c r="O26" s="48"/>
      <c r="P26" s="48"/>
      <c r="Q26" s="48"/>
      <c r="R26" s="48"/>
      <c r="S26" s="48"/>
      <c r="T26" s="48"/>
      <c r="U26" s="48"/>
      <c r="V26" s="48"/>
      <c r="W26" s="48"/>
      <c r="X26" s="48"/>
      <c r="Y26" s="48"/>
    </row>
    <row r="27" spans="1:25" x14ac:dyDescent="0.25">
      <c r="A27" s="48"/>
      <c r="B27" s="48"/>
      <c r="C27" s="48"/>
      <c r="D27" s="48"/>
      <c r="E27" s="48"/>
      <c r="F27" s="48"/>
      <c r="G27" s="48"/>
      <c r="H27" s="48"/>
      <c r="I27" s="48"/>
      <c r="J27" s="48"/>
      <c r="K27" s="48"/>
      <c r="L27" s="48"/>
      <c r="M27" s="48"/>
      <c r="N27" s="48"/>
      <c r="O27" s="48"/>
      <c r="P27" s="48"/>
      <c r="Q27" s="48"/>
      <c r="R27" s="48"/>
      <c r="S27" s="48"/>
      <c r="T27" s="48"/>
      <c r="U27" s="48"/>
      <c r="V27" s="48"/>
      <c r="W27" s="48"/>
      <c r="X27" s="48"/>
      <c r="Y27" s="48"/>
    </row>
    <row r="28" spans="1:25" x14ac:dyDescent="0.25">
      <c r="A28" s="48"/>
      <c r="B28" s="48"/>
      <c r="C28" s="48"/>
      <c r="D28" s="48"/>
      <c r="E28" s="48"/>
      <c r="F28" s="48"/>
      <c r="G28" s="48"/>
      <c r="H28" s="48"/>
      <c r="I28" s="48"/>
      <c r="J28" s="48"/>
      <c r="K28" s="48"/>
      <c r="L28" s="48"/>
      <c r="M28" s="48"/>
      <c r="N28" s="48"/>
      <c r="O28" s="48"/>
      <c r="P28" s="48"/>
      <c r="Q28" s="48"/>
      <c r="R28" s="48"/>
      <c r="S28" s="48"/>
      <c r="T28" s="48"/>
      <c r="U28" s="48"/>
      <c r="V28" s="48"/>
      <c r="W28" s="48"/>
      <c r="X28" s="48"/>
      <c r="Y28" s="48"/>
    </row>
    <row r="29" spans="1:25" x14ac:dyDescent="0.25">
      <c r="A29" s="48"/>
      <c r="B29" s="48"/>
      <c r="C29" s="48"/>
      <c r="D29" s="48"/>
      <c r="E29" s="48"/>
      <c r="F29" s="48"/>
      <c r="G29" s="48"/>
      <c r="H29" s="48"/>
      <c r="I29" s="48"/>
      <c r="J29" s="48"/>
      <c r="K29" s="48"/>
      <c r="L29" s="48"/>
      <c r="M29" s="48"/>
      <c r="N29" s="48"/>
      <c r="O29" s="48"/>
      <c r="P29" s="48"/>
      <c r="Q29" s="48"/>
      <c r="R29" s="48"/>
      <c r="S29" s="48"/>
      <c r="T29" s="48"/>
      <c r="U29" s="48"/>
      <c r="V29" s="48"/>
      <c r="W29" s="48"/>
      <c r="X29" s="48"/>
      <c r="Y29" s="48"/>
    </row>
    <row r="30" spans="1:25" x14ac:dyDescent="0.25">
      <c r="A30" s="48"/>
      <c r="B30" s="48"/>
      <c r="C30" s="48"/>
      <c r="D30" s="48"/>
      <c r="E30" s="48"/>
      <c r="F30" s="48"/>
      <c r="G30" s="48"/>
      <c r="H30" s="48"/>
      <c r="I30" s="48"/>
      <c r="J30" s="48"/>
      <c r="K30" s="48"/>
      <c r="L30" s="48"/>
      <c r="M30" s="48"/>
      <c r="N30" s="48"/>
      <c r="O30" s="48"/>
      <c r="P30" s="48"/>
      <c r="Q30" s="48"/>
      <c r="R30" s="48"/>
      <c r="S30" s="48"/>
      <c r="T30" s="48"/>
      <c r="U30" s="48"/>
      <c r="V30" s="48"/>
      <c r="W30" s="48"/>
      <c r="X30" s="48"/>
      <c r="Y30" s="48"/>
    </row>
    <row r="31" spans="1:25" x14ac:dyDescent="0.25">
      <c r="A31" s="48"/>
      <c r="B31" s="48"/>
      <c r="C31" s="48"/>
      <c r="D31" s="48"/>
      <c r="E31" s="48"/>
      <c r="F31" s="48"/>
      <c r="G31" s="48"/>
      <c r="H31" s="48"/>
      <c r="I31" s="48"/>
      <c r="J31" s="48"/>
      <c r="K31" s="48"/>
      <c r="L31" s="48"/>
      <c r="M31" s="48"/>
      <c r="N31" s="48"/>
      <c r="O31" s="48"/>
      <c r="P31" s="48"/>
      <c r="Q31" s="48"/>
      <c r="R31" s="48"/>
      <c r="S31" s="48"/>
      <c r="T31" s="48"/>
      <c r="U31" s="48"/>
      <c r="V31" s="48"/>
      <c r="W31" s="48"/>
      <c r="X31" s="48"/>
      <c r="Y31" s="48"/>
    </row>
    <row r="32" spans="1:25" x14ac:dyDescent="0.25">
      <c r="A32" s="48"/>
      <c r="B32" s="48"/>
      <c r="C32" s="48"/>
      <c r="D32" s="48"/>
      <c r="E32" s="48"/>
      <c r="F32" s="48"/>
      <c r="G32" s="48"/>
      <c r="H32" s="48"/>
      <c r="I32" s="48"/>
      <c r="J32" s="48"/>
      <c r="K32" s="48"/>
      <c r="L32" s="48"/>
      <c r="M32" s="48"/>
      <c r="N32" s="48"/>
      <c r="O32" s="48"/>
      <c r="P32" s="48"/>
      <c r="Q32" s="48"/>
      <c r="R32" s="48"/>
      <c r="S32" s="48"/>
      <c r="T32" s="48"/>
      <c r="U32" s="48"/>
      <c r="V32" s="48"/>
      <c r="W32" s="48"/>
      <c r="X32" s="48"/>
      <c r="Y32" s="48"/>
    </row>
  </sheetData>
  <mergeCells count="24">
    <mergeCell ref="W1:W2"/>
    <mergeCell ref="X1:X2"/>
    <mergeCell ref="Y1:Y2"/>
    <mergeCell ref="S1:S2"/>
    <mergeCell ref="T1:T2"/>
    <mergeCell ref="U1:U2"/>
    <mergeCell ref="V1:V2"/>
    <mergeCell ref="A2:M2"/>
    <mergeCell ref="A4:A13"/>
    <mergeCell ref="B4:B13"/>
    <mergeCell ref="Q1:Q2"/>
    <mergeCell ref="R1:R2"/>
    <mergeCell ref="A1:C1"/>
    <mergeCell ref="D1:F1"/>
    <mergeCell ref="H1:M1"/>
    <mergeCell ref="N1:N2"/>
    <mergeCell ref="O1:O2"/>
    <mergeCell ref="P1:P2"/>
    <mergeCell ref="A15:A16"/>
    <mergeCell ref="B15:B16"/>
    <mergeCell ref="A17:A18"/>
    <mergeCell ref="B17:B18"/>
    <mergeCell ref="A20:A23"/>
    <mergeCell ref="B20:B23"/>
  </mergeCells>
  <pageMargins left="0.511811024" right="0.511811024" top="0.78740157499999996" bottom="0.78740157499999996" header="0.31496062000000002" footer="0.31496062000000002"/>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2"/>
  <sheetViews>
    <sheetView topLeftCell="G19" zoomScale="90" zoomScaleNormal="90" workbookViewId="0">
      <selection activeCell="T3" sqref="T3"/>
    </sheetView>
  </sheetViews>
  <sheetFormatPr defaultRowHeight="15" x14ac:dyDescent="0.25"/>
  <cols>
    <col min="2" max="2" width="40.28515625" customWidth="1"/>
    <col min="3" max="3" width="11.140625" customWidth="1"/>
    <col min="4" max="4" width="92.5703125" customWidth="1"/>
    <col min="10" max="10" width="17" bestFit="1" customWidth="1"/>
    <col min="14" max="14" width="12.42578125" customWidth="1"/>
    <col min="15" max="15" width="13.28515625" customWidth="1"/>
    <col min="16" max="16" width="12.42578125" customWidth="1"/>
    <col min="17" max="17" width="12.5703125" customWidth="1"/>
    <col min="18" max="18" width="11.85546875" bestFit="1" customWidth="1"/>
    <col min="19" max="19" width="10.7109375" bestFit="1" customWidth="1"/>
    <col min="20" max="20" width="17.85546875" customWidth="1"/>
  </cols>
  <sheetData>
    <row r="1" spans="1:23" ht="15" customHeight="1" x14ac:dyDescent="0.25">
      <c r="A1" s="112" t="s">
        <v>81</v>
      </c>
      <c r="B1" s="112"/>
      <c r="C1" s="112"/>
      <c r="D1" s="118" t="s">
        <v>27</v>
      </c>
      <c r="E1" s="118"/>
      <c r="F1" s="118"/>
      <c r="G1" s="66"/>
      <c r="H1" s="118" t="s">
        <v>82</v>
      </c>
      <c r="I1" s="118"/>
      <c r="J1" s="118"/>
      <c r="K1" s="118"/>
      <c r="L1" s="118"/>
      <c r="M1" s="118"/>
      <c r="N1" s="111" t="s">
        <v>116</v>
      </c>
      <c r="O1" s="111" t="s">
        <v>117</v>
      </c>
      <c r="P1" s="111" t="s">
        <v>118</v>
      </c>
      <c r="Q1" s="111" t="s">
        <v>119</v>
      </c>
      <c r="R1" s="111" t="s">
        <v>120</v>
      </c>
      <c r="S1" s="111" t="s">
        <v>121</v>
      </c>
      <c r="T1" s="111" t="s">
        <v>122</v>
      </c>
      <c r="U1" s="111" t="s">
        <v>83</v>
      </c>
      <c r="V1" s="111" t="s">
        <v>83</v>
      </c>
      <c r="W1" s="111" t="s">
        <v>83</v>
      </c>
    </row>
    <row r="2" spans="1:23" x14ac:dyDescent="0.25">
      <c r="A2" s="112" t="s">
        <v>84</v>
      </c>
      <c r="B2" s="112"/>
      <c r="C2" s="112"/>
      <c r="D2" s="112"/>
      <c r="E2" s="112"/>
      <c r="F2" s="112"/>
      <c r="G2" s="112"/>
      <c r="H2" s="112"/>
      <c r="I2" s="112"/>
      <c r="J2" s="112"/>
      <c r="K2" s="112"/>
      <c r="L2" s="112"/>
      <c r="M2" s="112"/>
      <c r="N2" s="111"/>
      <c r="O2" s="111"/>
      <c r="P2" s="111"/>
      <c r="Q2" s="111"/>
      <c r="R2" s="111"/>
      <c r="S2" s="111"/>
      <c r="T2" s="111"/>
      <c r="U2" s="111"/>
      <c r="V2" s="111"/>
      <c r="W2" s="111"/>
    </row>
    <row r="3" spans="1:23" ht="45" x14ac:dyDescent="0.25">
      <c r="A3" s="57" t="s">
        <v>29</v>
      </c>
      <c r="B3" s="57" t="s">
        <v>30</v>
      </c>
      <c r="C3" s="58" t="s">
        <v>31</v>
      </c>
      <c r="D3" s="58" t="s">
        <v>32</v>
      </c>
      <c r="E3" s="58" t="s">
        <v>33</v>
      </c>
      <c r="F3" s="58" t="s">
        <v>34</v>
      </c>
      <c r="G3" s="58" t="s">
        <v>35</v>
      </c>
      <c r="H3" s="58" t="s">
        <v>85</v>
      </c>
      <c r="I3" s="58" t="s">
        <v>37</v>
      </c>
      <c r="J3" s="64" t="s">
        <v>38</v>
      </c>
      <c r="K3" s="59" t="s">
        <v>39</v>
      </c>
      <c r="L3" s="60" t="s">
        <v>86</v>
      </c>
      <c r="M3" s="57" t="s">
        <v>87</v>
      </c>
      <c r="N3" s="101">
        <v>43565</v>
      </c>
      <c r="O3" s="101">
        <v>43565</v>
      </c>
      <c r="P3" s="101">
        <v>43565</v>
      </c>
      <c r="Q3" s="101">
        <v>43565</v>
      </c>
      <c r="R3" s="101">
        <v>43577</v>
      </c>
      <c r="S3" s="101">
        <v>43682</v>
      </c>
      <c r="T3" s="101">
        <v>43731</v>
      </c>
      <c r="U3" s="61" t="s">
        <v>88</v>
      </c>
      <c r="V3" s="61" t="s">
        <v>88</v>
      </c>
      <c r="W3" s="61" t="s">
        <v>88</v>
      </c>
    </row>
    <row r="4" spans="1:23" ht="39" x14ac:dyDescent="0.25">
      <c r="A4" s="113">
        <v>1</v>
      </c>
      <c r="B4" s="115" t="s">
        <v>89</v>
      </c>
      <c r="C4" s="52">
        <v>1</v>
      </c>
      <c r="D4" s="53" t="s">
        <v>44</v>
      </c>
      <c r="E4" s="91" t="s">
        <v>90</v>
      </c>
      <c r="F4" s="56" t="s">
        <v>18</v>
      </c>
      <c r="G4" s="67" t="s">
        <v>45</v>
      </c>
      <c r="H4" s="67" t="s">
        <v>46</v>
      </c>
      <c r="I4" s="56" t="s">
        <v>47</v>
      </c>
      <c r="J4" s="82">
        <v>20.99</v>
      </c>
      <c r="K4" s="50"/>
      <c r="L4" s="62">
        <f t="shared" ref="L4:L23" si="0">K4-SUM(N4:W4)</f>
        <v>0</v>
      </c>
      <c r="M4" s="63" t="s">
        <v>91</v>
      </c>
      <c r="N4" s="105"/>
      <c r="O4" s="105"/>
      <c r="P4" s="105"/>
      <c r="Q4" s="105"/>
      <c r="R4" s="49"/>
      <c r="S4" s="49"/>
      <c r="T4" s="49"/>
      <c r="U4" s="49"/>
      <c r="V4" s="49"/>
      <c r="W4" s="49"/>
    </row>
    <row r="5" spans="1:23" ht="26.25" x14ac:dyDescent="0.25">
      <c r="A5" s="114"/>
      <c r="B5" s="116"/>
      <c r="C5" s="52">
        <v>2</v>
      </c>
      <c r="D5" s="54" t="s">
        <v>48</v>
      </c>
      <c r="E5" s="91" t="s">
        <v>90</v>
      </c>
      <c r="F5" s="56" t="s">
        <v>18</v>
      </c>
      <c r="G5" s="67" t="s">
        <v>45</v>
      </c>
      <c r="H5" s="67" t="s">
        <v>49</v>
      </c>
      <c r="I5" s="56" t="s">
        <v>47</v>
      </c>
      <c r="J5" s="82">
        <v>43.16</v>
      </c>
      <c r="K5" s="50"/>
      <c r="L5" s="62">
        <f t="shared" si="0"/>
        <v>0</v>
      </c>
      <c r="M5" s="63" t="s">
        <v>91</v>
      </c>
      <c r="N5" s="105"/>
      <c r="O5" s="105"/>
      <c r="P5" s="105"/>
      <c r="Q5" s="105"/>
      <c r="R5" s="49"/>
      <c r="S5" s="49"/>
      <c r="T5" s="49"/>
      <c r="U5" s="49"/>
      <c r="V5" s="49"/>
      <c r="W5" s="49"/>
    </row>
    <row r="6" spans="1:23" ht="26.25" x14ac:dyDescent="0.25">
      <c r="A6" s="114"/>
      <c r="B6" s="116"/>
      <c r="C6" s="52">
        <v>3</v>
      </c>
      <c r="D6" s="54" t="s">
        <v>50</v>
      </c>
      <c r="E6" s="91" t="s">
        <v>90</v>
      </c>
      <c r="F6" s="56" t="s">
        <v>18</v>
      </c>
      <c r="G6" s="67" t="s">
        <v>45</v>
      </c>
      <c r="H6" s="67" t="s">
        <v>51</v>
      </c>
      <c r="I6" s="56" t="s">
        <v>47</v>
      </c>
      <c r="J6" s="82">
        <v>40.47</v>
      </c>
      <c r="K6" s="51"/>
      <c r="L6" s="62">
        <f t="shared" si="0"/>
        <v>0</v>
      </c>
      <c r="M6" s="63" t="s">
        <v>91</v>
      </c>
      <c r="N6" s="105"/>
      <c r="O6" s="105"/>
      <c r="P6" s="105"/>
      <c r="Q6" s="105"/>
      <c r="R6" s="49"/>
      <c r="S6" s="49"/>
      <c r="T6" s="49"/>
      <c r="U6" s="49"/>
      <c r="V6" s="49"/>
      <c r="W6" s="49"/>
    </row>
    <row r="7" spans="1:23" ht="25.5" x14ac:dyDescent="0.25">
      <c r="A7" s="114"/>
      <c r="B7" s="116"/>
      <c r="C7" s="52">
        <v>4</v>
      </c>
      <c r="D7" s="90" t="s">
        <v>52</v>
      </c>
      <c r="E7" s="91" t="s">
        <v>90</v>
      </c>
      <c r="F7" s="56" t="s">
        <v>53</v>
      </c>
      <c r="G7" s="67" t="s">
        <v>45</v>
      </c>
      <c r="H7" s="67" t="s">
        <v>54</v>
      </c>
      <c r="I7" s="56" t="s">
        <v>55</v>
      </c>
      <c r="J7" s="82">
        <v>34.159999999999997</v>
      </c>
      <c r="K7" s="51">
        <v>3</v>
      </c>
      <c r="L7" s="62">
        <f t="shared" si="0"/>
        <v>1</v>
      </c>
      <c r="M7" s="63" t="s">
        <v>91</v>
      </c>
      <c r="N7" s="102">
        <v>2</v>
      </c>
      <c r="O7" s="105"/>
      <c r="P7" s="105"/>
      <c r="Q7" s="105"/>
      <c r="R7" s="49"/>
      <c r="S7" s="49"/>
      <c r="T7" s="49"/>
      <c r="U7" s="49"/>
      <c r="V7" s="49"/>
      <c r="W7" s="49"/>
    </row>
    <row r="8" spans="1:23" ht="26.25" x14ac:dyDescent="0.25">
      <c r="A8" s="114"/>
      <c r="B8" s="116"/>
      <c r="C8" s="52">
        <v>5</v>
      </c>
      <c r="D8" s="54" t="s">
        <v>56</v>
      </c>
      <c r="E8" s="91" t="s">
        <v>90</v>
      </c>
      <c r="F8" s="56" t="s">
        <v>18</v>
      </c>
      <c r="G8" s="67" t="s">
        <v>45</v>
      </c>
      <c r="H8" s="67" t="s">
        <v>57</v>
      </c>
      <c r="I8" s="56" t="s">
        <v>47</v>
      </c>
      <c r="J8" s="82">
        <v>54</v>
      </c>
      <c r="K8" s="51">
        <v>6</v>
      </c>
      <c r="L8" s="62">
        <f t="shared" si="0"/>
        <v>2</v>
      </c>
      <c r="M8" s="63" t="s">
        <v>91</v>
      </c>
      <c r="N8" s="102">
        <v>4</v>
      </c>
      <c r="O8" s="105"/>
      <c r="P8" s="105"/>
      <c r="Q8" s="105"/>
      <c r="R8" s="49"/>
      <c r="S8" s="49"/>
      <c r="T8" s="49"/>
      <c r="U8" s="49"/>
      <c r="V8" s="49"/>
      <c r="W8" s="49"/>
    </row>
    <row r="9" spans="1:23" ht="26.25" x14ac:dyDescent="0.25">
      <c r="A9" s="114"/>
      <c r="B9" s="116"/>
      <c r="C9" s="52">
        <v>6</v>
      </c>
      <c r="D9" s="55" t="s">
        <v>58</v>
      </c>
      <c r="E9" s="91" t="s">
        <v>90</v>
      </c>
      <c r="F9" s="56" t="s">
        <v>18</v>
      </c>
      <c r="G9" s="67" t="s">
        <v>45</v>
      </c>
      <c r="H9" s="67" t="s">
        <v>57</v>
      </c>
      <c r="I9" s="56" t="s">
        <v>47</v>
      </c>
      <c r="J9" s="82">
        <v>74.45</v>
      </c>
      <c r="K9" s="51">
        <v>10</v>
      </c>
      <c r="L9" s="62">
        <f t="shared" si="0"/>
        <v>6</v>
      </c>
      <c r="M9" s="63" t="s">
        <v>91</v>
      </c>
      <c r="N9" s="102">
        <v>4</v>
      </c>
      <c r="O9" s="105"/>
      <c r="P9" s="105"/>
      <c r="Q9" s="105"/>
      <c r="R9" s="49"/>
      <c r="S9" s="49"/>
      <c r="T9" s="49"/>
      <c r="U9" s="49"/>
      <c r="V9" s="49"/>
      <c r="W9" s="49"/>
    </row>
    <row r="10" spans="1:23" ht="39" x14ac:dyDescent="0.25">
      <c r="A10" s="114"/>
      <c r="B10" s="116"/>
      <c r="C10" s="52">
        <v>7</v>
      </c>
      <c r="D10" s="55" t="s">
        <v>59</v>
      </c>
      <c r="E10" s="91" t="s">
        <v>90</v>
      </c>
      <c r="F10" s="56" t="s">
        <v>18</v>
      </c>
      <c r="G10" s="67" t="s">
        <v>45</v>
      </c>
      <c r="H10" s="67" t="s">
        <v>60</v>
      </c>
      <c r="I10" s="56" t="s">
        <v>47</v>
      </c>
      <c r="J10" s="82">
        <v>36.270000000000003</v>
      </c>
      <c r="K10" s="51">
        <v>20</v>
      </c>
      <c r="L10" s="62">
        <f t="shared" si="0"/>
        <v>10</v>
      </c>
      <c r="M10" s="63" t="s">
        <v>91</v>
      </c>
      <c r="N10" s="102">
        <v>10</v>
      </c>
      <c r="O10" s="105"/>
      <c r="P10" s="105"/>
      <c r="Q10" s="105"/>
      <c r="R10" s="49"/>
      <c r="S10" s="49"/>
      <c r="T10" s="49"/>
      <c r="U10" s="49"/>
      <c r="V10" s="49"/>
      <c r="W10" s="49"/>
    </row>
    <row r="11" spans="1:23" ht="39" x14ac:dyDescent="0.25">
      <c r="A11" s="114"/>
      <c r="B11" s="116"/>
      <c r="C11" s="52">
        <v>8</v>
      </c>
      <c r="D11" s="55" t="s">
        <v>61</v>
      </c>
      <c r="E11" s="91" t="s">
        <v>90</v>
      </c>
      <c r="F11" s="56" t="s">
        <v>18</v>
      </c>
      <c r="G11" s="67" t="s">
        <v>45</v>
      </c>
      <c r="H11" s="67" t="s">
        <v>62</v>
      </c>
      <c r="I11" s="56" t="s">
        <v>47</v>
      </c>
      <c r="J11" s="82">
        <v>18.68</v>
      </c>
      <c r="K11" s="51">
        <v>35</v>
      </c>
      <c r="L11" s="62">
        <f t="shared" si="0"/>
        <v>10</v>
      </c>
      <c r="M11" s="63" t="s">
        <v>91</v>
      </c>
      <c r="N11" s="102">
        <v>25</v>
      </c>
      <c r="O11" s="105"/>
      <c r="P11" s="105"/>
      <c r="Q11" s="105"/>
      <c r="R11" s="49"/>
      <c r="S11" s="49"/>
      <c r="T11" s="49"/>
      <c r="U11" s="49"/>
      <c r="V11" s="49"/>
      <c r="W11" s="49"/>
    </row>
    <row r="12" spans="1:23" ht="26.25" x14ac:dyDescent="0.25">
      <c r="A12" s="114"/>
      <c r="B12" s="116"/>
      <c r="C12" s="52">
        <v>9</v>
      </c>
      <c r="D12" s="55" t="s">
        <v>63</v>
      </c>
      <c r="E12" s="91" t="s">
        <v>90</v>
      </c>
      <c r="F12" s="56" t="s">
        <v>18</v>
      </c>
      <c r="G12" s="67" t="s">
        <v>45</v>
      </c>
      <c r="H12" s="67" t="s">
        <v>64</v>
      </c>
      <c r="I12" s="56" t="s">
        <v>47</v>
      </c>
      <c r="J12" s="82">
        <v>71.459999999999994</v>
      </c>
      <c r="K12" s="51">
        <v>20</v>
      </c>
      <c r="L12" s="62">
        <f t="shared" si="0"/>
        <v>18</v>
      </c>
      <c r="M12" s="63" t="s">
        <v>91</v>
      </c>
      <c r="N12" s="102">
        <v>2</v>
      </c>
      <c r="O12" s="105"/>
      <c r="P12" s="105"/>
      <c r="Q12" s="105"/>
      <c r="R12" s="49"/>
      <c r="S12" s="49"/>
      <c r="T12" s="49"/>
      <c r="U12" s="49"/>
      <c r="V12" s="49"/>
      <c r="W12" s="49"/>
    </row>
    <row r="13" spans="1:23" ht="26.25" x14ac:dyDescent="0.25">
      <c r="A13" s="114"/>
      <c r="B13" s="117"/>
      <c r="C13" s="68">
        <v>10</v>
      </c>
      <c r="D13" s="55" t="s">
        <v>65</v>
      </c>
      <c r="E13" s="91" t="s">
        <v>90</v>
      </c>
      <c r="F13" s="69" t="s">
        <v>18</v>
      </c>
      <c r="G13" s="70" t="s">
        <v>45</v>
      </c>
      <c r="H13" s="70" t="s">
        <v>57</v>
      </c>
      <c r="I13" s="69" t="s">
        <v>47</v>
      </c>
      <c r="J13" s="82">
        <v>164</v>
      </c>
      <c r="K13" s="51">
        <v>4</v>
      </c>
      <c r="L13" s="62">
        <f t="shared" si="0"/>
        <v>2</v>
      </c>
      <c r="M13" s="63" t="s">
        <v>91</v>
      </c>
      <c r="N13" s="102">
        <v>2</v>
      </c>
      <c r="O13" s="105"/>
      <c r="P13" s="105"/>
      <c r="Q13" s="105"/>
      <c r="R13" s="49"/>
      <c r="S13" s="49"/>
      <c r="T13" s="49"/>
      <c r="U13" s="49"/>
      <c r="V13" s="49"/>
      <c r="W13" s="49"/>
    </row>
    <row r="14" spans="1:23" ht="39" x14ac:dyDescent="0.25">
      <c r="A14" s="88">
        <v>2</v>
      </c>
      <c r="B14" s="89" t="s">
        <v>89</v>
      </c>
      <c r="C14" s="73">
        <v>11</v>
      </c>
      <c r="D14" s="45" t="s">
        <v>92</v>
      </c>
      <c r="E14" s="75" t="s">
        <v>90</v>
      </c>
      <c r="F14" s="76" t="s">
        <v>18</v>
      </c>
      <c r="G14" s="77" t="s">
        <v>66</v>
      </c>
      <c r="H14" s="77" t="s">
        <v>67</v>
      </c>
      <c r="I14" s="76" t="s">
        <v>55</v>
      </c>
      <c r="J14" s="83">
        <v>17.96</v>
      </c>
      <c r="K14" s="51">
        <f>300+100+20</f>
        <v>420</v>
      </c>
      <c r="L14" s="62">
        <f t="shared" si="0"/>
        <v>0</v>
      </c>
      <c r="M14" s="63" t="s">
        <v>91</v>
      </c>
      <c r="N14" s="105"/>
      <c r="O14" s="105"/>
      <c r="P14" s="105"/>
      <c r="Q14" s="105"/>
      <c r="R14" s="102">
        <v>300</v>
      </c>
      <c r="S14" s="102">
        <v>120</v>
      </c>
      <c r="T14" s="49"/>
      <c r="U14" s="49"/>
      <c r="V14" s="49"/>
      <c r="W14" s="49"/>
    </row>
    <row r="15" spans="1:23" ht="89.25" x14ac:dyDescent="0.25">
      <c r="A15" s="119">
        <v>3</v>
      </c>
      <c r="B15" s="120" t="s">
        <v>89</v>
      </c>
      <c r="C15" s="52">
        <v>12</v>
      </c>
      <c r="D15" s="92" t="s">
        <v>93</v>
      </c>
      <c r="E15" s="91" t="s">
        <v>90</v>
      </c>
      <c r="F15" s="56" t="s">
        <v>18</v>
      </c>
      <c r="G15" s="67" t="s">
        <v>66</v>
      </c>
      <c r="H15" s="67" t="s">
        <v>68</v>
      </c>
      <c r="I15" s="56" t="s">
        <v>55</v>
      </c>
      <c r="J15" s="82">
        <v>40.68</v>
      </c>
      <c r="K15" s="51">
        <v>50</v>
      </c>
      <c r="L15" s="62">
        <f t="shared" si="0"/>
        <v>50</v>
      </c>
      <c r="M15" s="63" t="s">
        <v>91</v>
      </c>
      <c r="N15" s="105"/>
      <c r="O15" s="105"/>
      <c r="P15" s="105"/>
      <c r="Q15" s="105"/>
      <c r="R15" s="49"/>
      <c r="S15" s="49"/>
      <c r="T15" s="49"/>
      <c r="U15" s="49"/>
      <c r="V15" s="49"/>
      <c r="W15" s="49"/>
    </row>
    <row r="16" spans="1:23" ht="51.75" x14ac:dyDescent="0.25">
      <c r="A16" s="119"/>
      <c r="B16" s="120"/>
      <c r="C16" s="52">
        <v>13</v>
      </c>
      <c r="D16" s="90" t="s">
        <v>94</v>
      </c>
      <c r="E16" s="91" t="s">
        <v>90</v>
      </c>
      <c r="F16" s="56" t="s">
        <v>18</v>
      </c>
      <c r="G16" s="67" t="s">
        <v>66</v>
      </c>
      <c r="H16" s="67" t="s">
        <v>69</v>
      </c>
      <c r="I16" s="56" t="s">
        <v>55</v>
      </c>
      <c r="J16" s="82">
        <v>19</v>
      </c>
      <c r="K16" s="51">
        <v>30</v>
      </c>
      <c r="L16" s="62">
        <f t="shared" si="0"/>
        <v>30</v>
      </c>
      <c r="M16" s="63" t="s">
        <v>91</v>
      </c>
      <c r="N16" s="105"/>
      <c r="O16" s="105"/>
      <c r="P16" s="105"/>
      <c r="Q16" s="105"/>
      <c r="R16" s="49"/>
      <c r="S16" s="49"/>
      <c r="T16" s="49"/>
      <c r="U16" s="49"/>
      <c r="V16" s="49"/>
      <c r="W16" s="49"/>
    </row>
    <row r="17" spans="1:23" ht="26.25" x14ac:dyDescent="0.25">
      <c r="A17" s="121">
        <v>4</v>
      </c>
      <c r="B17" s="123" t="s">
        <v>95</v>
      </c>
      <c r="C17" s="73">
        <v>14</v>
      </c>
      <c r="D17" s="74" t="s">
        <v>70</v>
      </c>
      <c r="E17" s="79" t="s">
        <v>96</v>
      </c>
      <c r="F17" s="76" t="s">
        <v>18</v>
      </c>
      <c r="G17" s="77" t="s">
        <v>71</v>
      </c>
      <c r="H17" s="77" t="s">
        <v>72</v>
      </c>
      <c r="I17" s="76" t="s">
        <v>73</v>
      </c>
      <c r="J17" s="83">
        <v>113.9</v>
      </c>
      <c r="K17" s="51">
        <v>9</v>
      </c>
      <c r="L17" s="62">
        <f t="shared" si="0"/>
        <v>3</v>
      </c>
      <c r="M17" s="63" t="s">
        <v>91</v>
      </c>
      <c r="N17" s="105"/>
      <c r="O17" s="105"/>
      <c r="P17" s="102">
        <v>6</v>
      </c>
      <c r="Q17" s="105"/>
      <c r="R17" s="49"/>
      <c r="S17" s="49"/>
      <c r="T17" s="49"/>
      <c r="U17" s="49"/>
      <c r="V17" s="49"/>
      <c r="W17" s="49"/>
    </row>
    <row r="18" spans="1:23" ht="25.5" x14ac:dyDescent="0.25">
      <c r="A18" s="122"/>
      <c r="B18" s="124"/>
      <c r="C18" s="73">
        <v>15</v>
      </c>
      <c r="D18" s="74" t="s">
        <v>74</v>
      </c>
      <c r="E18" s="75" t="s">
        <v>96</v>
      </c>
      <c r="F18" s="76" t="s">
        <v>18</v>
      </c>
      <c r="G18" s="77" t="s">
        <v>71</v>
      </c>
      <c r="H18" s="77" t="s">
        <v>72</v>
      </c>
      <c r="I18" s="76" t="s">
        <v>73</v>
      </c>
      <c r="J18" s="84">
        <v>113.9</v>
      </c>
      <c r="K18" s="51"/>
      <c r="L18" s="62">
        <f t="shared" si="0"/>
        <v>0</v>
      </c>
      <c r="M18" s="63" t="s">
        <v>91</v>
      </c>
      <c r="N18" s="71"/>
      <c r="O18" s="71"/>
      <c r="P18" s="71"/>
      <c r="Q18" s="71"/>
      <c r="R18" s="71"/>
      <c r="S18" s="71"/>
      <c r="T18" s="71"/>
      <c r="U18" s="71"/>
      <c r="V18" s="71"/>
      <c r="W18" s="71"/>
    </row>
    <row r="19" spans="1:23" ht="77.25" x14ac:dyDescent="0.25">
      <c r="A19" s="86">
        <v>6</v>
      </c>
      <c r="B19" s="87" t="s">
        <v>97</v>
      </c>
      <c r="C19" s="68">
        <v>18</v>
      </c>
      <c r="D19" s="90" t="s">
        <v>75</v>
      </c>
      <c r="E19" s="69" t="s">
        <v>98</v>
      </c>
      <c r="F19" s="69" t="s">
        <v>53</v>
      </c>
      <c r="G19" s="70" t="s">
        <v>66</v>
      </c>
      <c r="H19" s="67" t="s">
        <v>76</v>
      </c>
      <c r="I19" s="56" t="s">
        <v>55</v>
      </c>
      <c r="J19" s="85">
        <v>81.06</v>
      </c>
      <c r="K19" s="51">
        <f>2+5</f>
        <v>7</v>
      </c>
      <c r="L19" s="62">
        <f t="shared" si="0"/>
        <v>0</v>
      </c>
      <c r="M19" s="63" t="s">
        <v>91</v>
      </c>
      <c r="N19" s="71"/>
      <c r="O19" s="51">
        <v>2</v>
      </c>
      <c r="P19" s="71"/>
      <c r="Q19" s="51">
        <v>5</v>
      </c>
      <c r="R19" s="71"/>
      <c r="S19" s="71"/>
      <c r="T19" s="71"/>
      <c r="U19" s="71"/>
      <c r="V19" s="71"/>
      <c r="W19" s="71"/>
    </row>
    <row r="20" spans="1:23" ht="63.75" x14ac:dyDescent="0.25">
      <c r="A20" s="125">
        <v>7</v>
      </c>
      <c r="B20" s="126" t="s">
        <v>89</v>
      </c>
      <c r="C20" s="73">
        <v>19</v>
      </c>
      <c r="D20" s="47" t="s">
        <v>99</v>
      </c>
      <c r="E20" s="81" t="s">
        <v>90</v>
      </c>
      <c r="F20" s="76" t="s">
        <v>18</v>
      </c>
      <c r="G20" s="77" t="s">
        <v>100</v>
      </c>
      <c r="H20" s="77" t="s">
        <v>101</v>
      </c>
      <c r="I20" s="76" t="s">
        <v>55</v>
      </c>
      <c r="J20" s="84">
        <v>31.63</v>
      </c>
      <c r="K20" s="51">
        <v>60</v>
      </c>
      <c r="L20" s="62">
        <f t="shared" si="0"/>
        <v>60</v>
      </c>
      <c r="M20" s="63" t="s">
        <v>91</v>
      </c>
      <c r="N20" s="71"/>
      <c r="O20" s="71"/>
      <c r="P20" s="71"/>
      <c r="Q20" s="71"/>
      <c r="R20" s="71"/>
      <c r="S20" s="71"/>
      <c r="T20" s="71"/>
      <c r="U20" s="71"/>
      <c r="V20" s="71"/>
      <c r="W20" s="71"/>
    </row>
    <row r="21" spans="1:23" ht="51" x14ac:dyDescent="0.25">
      <c r="A21" s="125"/>
      <c r="B21" s="126"/>
      <c r="C21" s="73">
        <v>20</v>
      </c>
      <c r="D21" s="44" t="s">
        <v>102</v>
      </c>
      <c r="E21" s="75" t="s">
        <v>90</v>
      </c>
      <c r="F21" s="76" t="s">
        <v>18</v>
      </c>
      <c r="G21" s="77" t="s">
        <v>100</v>
      </c>
      <c r="H21" s="77" t="s">
        <v>103</v>
      </c>
      <c r="I21" s="76" t="s">
        <v>55</v>
      </c>
      <c r="J21" s="84">
        <v>19</v>
      </c>
      <c r="K21" s="51">
        <v>60</v>
      </c>
      <c r="L21" s="62">
        <f t="shared" si="0"/>
        <v>60</v>
      </c>
      <c r="M21" s="63" t="s">
        <v>91</v>
      </c>
      <c r="N21" s="71"/>
      <c r="O21" s="71"/>
      <c r="P21" s="71"/>
      <c r="Q21" s="71"/>
      <c r="R21" s="71"/>
      <c r="S21" s="71"/>
      <c r="T21" s="71"/>
      <c r="U21" s="71"/>
      <c r="V21" s="71"/>
      <c r="W21" s="71"/>
    </row>
    <row r="22" spans="1:23" ht="63.75" x14ac:dyDescent="0.25">
      <c r="A22" s="125"/>
      <c r="B22" s="126"/>
      <c r="C22" s="73">
        <v>21</v>
      </c>
      <c r="D22" s="46" t="s">
        <v>104</v>
      </c>
      <c r="E22" s="81" t="s">
        <v>90</v>
      </c>
      <c r="F22" s="76" t="s">
        <v>18</v>
      </c>
      <c r="G22" s="77" t="s">
        <v>100</v>
      </c>
      <c r="H22" s="77" t="s">
        <v>101</v>
      </c>
      <c r="I22" s="76" t="s">
        <v>55</v>
      </c>
      <c r="J22" s="84">
        <v>31.59</v>
      </c>
      <c r="K22" s="51">
        <v>100</v>
      </c>
      <c r="L22" s="62">
        <f t="shared" si="0"/>
        <v>50</v>
      </c>
      <c r="M22" s="63" t="s">
        <v>91</v>
      </c>
      <c r="N22" s="71"/>
      <c r="O22" s="71"/>
      <c r="P22" s="71"/>
      <c r="Q22" s="71"/>
      <c r="R22" s="71"/>
      <c r="S22" s="71"/>
      <c r="T22" s="51">
        <v>50</v>
      </c>
      <c r="U22" s="71"/>
      <c r="V22" s="71"/>
      <c r="W22" s="71"/>
    </row>
    <row r="23" spans="1:23" ht="63.75" x14ac:dyDescent="0.25">
      <c r="A23" s="125"/>
      <c r="B23" s="126"/>
      <c r="C23" s="73">
        <v>22</v>
      </c>
      <c r="D23" s="44" t="s">
        <v>105</v>
      </c>
      <c r="E23" s="75" t="s">
        <v>90</v>
      </c>
      <c r="F23" s="76" t="s">
        <v>18</v>
      </c>
      <c r="G23" s="77" t="s">
        <v>100</v>
      </c>
      <c r="H23" s="77" t="s">
        <v>103</v>
      </c>
      <c r="I23" s="76" t="s">
        <v>55</v>
      </c>
      <c r="J23" s="84">
        <v>19</v>
      </c>
      <c r="K23" s="51">
        <v>100</v>
      </c>
      <c r="L23" s="62">
        <f t="shared" si="0"/>
        <v>50</v>
      </c>
      <c r="M23" s="63" t="s">
        <v>91</v>
      </c>
      <c r="N23" s="71"/>
      <c r="O23" s="71"/>
      <c r="P23" s="71"/>
      <c r="Q23" s="71"/>
      <c r="R23" s="71"/>
      <c r="S23" s="71"/>
      <c r="T23" s="51">
        <v>50</v>
      </c>
      <c r="U23" s="71"/>
      <c r="V23" s="71"/>
      <c r="W23" s="71"/>
    </row>
    <row r="24" spans="1:23" x14ac:dyDescent="0.25">
      <c r="A24" s="48"/>
      <c r="B24" s="48"/>
      <c r="C24" s="48"/>
      <c r="D24" s="48"/>
      <c r="E24" s="48"/>
      <c r="F24" s="48"/>
      <c r="G24" s="48"/>
      <c r="H24" s="48"/>
      <c r="I24" s="48"/>
      <c r="J24" s="48"/>
      <c r="K24" s="48"/>
      <c r="L24" s="48"/>
      <c r="M24" s="48"/>
      <c r="N24" s="48"/>
      <c r="O24" s="48"/>
      <c r="P24" s="48"/>
      <c r="Q24" s="48"/>
      <c r="R24" s="48"/>
      <c r="S24" s="48"/>
      <c r="T24" s="48"/>
      <c r="U24" s="48"/>
      <c r="V24" s="48"/>
      <c r="W24" s="48"/>
    </row>
    <row r="25" spans="1:23" x14ac:dyDescent="0.25">
      <c r="A25" s="48"/>
      <c r="B25" s="48"/>
      <c r="C25" s="48"/>
      <c r="D25" s="48"/>
      <c r="E25" s="48"/>
      <c r="F25" s="48"/>
      <c r="G25" s="48"/>
      <c r="H25" s="48"/>
      <c r="I25" s="48"/>
      <c r="J25" s="48"/>
      <c r="K25" s="48"/>
      <c r="L25" s="48"/>
      <c r="M25" s="48"/>
      <c r="N25" s="48"/>
      <c r="O25" s="48"/>
      <c r="P25" s="48"/>
      <c r="Q25" s="48"/>
      <c r="R25" s="48"/>
      <c r="S25" s="48"/>
      <c r="T25" s="48"/>
      <c r="U25" s="48"/>
      <c r="V25" s="48"/>
      <c r="W25" s="48"/>
    </row>
    <row r="26" spans="1:23" x14ac:dyDescent="0.25">
      <c r="A26" s="48"/>
      <c r="B26" s="48"/>
      <c r="C26" s="48"/>
      <c r="D26" s="48"/>
      <c r="E26" s="48"/>
      <c r="F26" s="48"/>
      <c r="G26" s="48"/>
      <c r="H26" s="48"/>
      <c r="I26" s="48"/>
      <c r="J26" s="48"/>
      <c r="K26" s="48"/>
      <c r="L26" s="48"/>
      <c r="M26" s="48"/>
      <c r="N26" s="48"/>
      <c r="O26" s="48"/>
      <c r="P26" s="48"/>
      <c r="Q26" s="48"/>
      <c r="R26" s="48"/>
      <c r="S26" s="48"/>
      <c r="T26" s="48"/>
      <c r="U26" s="48"/>
      <c r="V26" s="48"/>
      <c r="W26" s="48"/>
    </row>
    <row r="27" spans="1:23" x14ac:dyDescent="0.25">
      <c r="A27" s="48"/>
      <c r="B27" s="48"/>
      <c r="C27" s="48"/>
      <c r="D27" s="48"/>
      <c r="E27" s="48"/>
      <c r="F27" s="48"/>
      <c r="G27" s="48"/>
      <c r="H27" s="48"/>
      <c r="I27" s="48"/>
      <c r="J27" s="48"/>
      <c r="K27" s="48"/>
      <c r="L27" s="48"/>
      <c r="M27" s="48"/>
      <c r="N27" s="48"/>
      <c r="O27" s="48"/>
      <c r="P27" s="48"/>
      <c r="Q27" s="48"/>
      <c r="R27" s="48"/>
      <c r="S27" s="48"/>
      <c r="T27" s="48"/>
      <c r="U27" s="48"/>
      <c r="V27" s="48"/>
      <c r="W27" s="48"/>
    </row>
    <row r="28" spans="1:23" x14ac:dyDescent="0.25">
      <c r="A28" s="48"/>
      <c r="B28" s="48"/>
      <c r="C28" s="48"/>
      <c r="D28" s="48"/>
      <c r="E28" s="48"/>
      <c r="F28" s="48"/>
      <c r="G28" s="48"/>
      <c r="H28" s="48"/>
      <c r="I28" s="48"/>
      <c r="J28" s="48"/>
      <c r="K28" s="48"/>
      <c r="L28" s="48"/>
      <c r="M28" s="48"/>
      <c r="N28" s="48"/>
      <c r="O28" s="48"/>
      <c r="P28" s="48"/>
      <c r="Q28" s="48"/>
      <c r="R28" s="48"/>
      <c r="S28" s="48"/>
      <c r="T28" s="48"/>
      <c r="U28" s="48"/>
      <c r="V28" s="48"/>
      <c r="W28" s="48"/>
    </row>
    <row r="29" spans="1:23" x14ac:dyDescent="0.25">
      <c r="A29" s="48"/>
      <c r="B29" s="48"/>
      <c r="C29" s="48"/>
      <c r="D29" s="48"/>
      <c r="E29" s="48"/>
      <c r="F29" s="48"/>
      <c r="G29" s="48"/>
      <c r="H29" s="48"/>
      <c r="I29" s="48"/>
      <c r="J29" s="48"/>
      <c r="K29" s="48"/>
      <c r="L29" s="48"/>
      <c r="M29" s="48"/>
      <c r="N29" s="48"/>
      <c r="O29" s="48"/>
      <c r="P29" s="48"/>
      <c r="Q29" s="48"/>
      <c r="R29" s="48"/>
      <c r="S29" s="48"/>
      <c r="T29" s="48"/>
      <c r="U29" s="48"/>
      <c r="V29" s="48"/>
      <c r="W29" s="48"/>
    </row>
    <row r="30" spans="1:23" x14ac:dyDescent="0.25">
      <c r="A30" s="48"/>
      <c r="B30" s="48"/>
      <c r="C30" s="48"/>
      <c r="D30" s="48"/>
      <c r="E30" s="48"/>
      <c r="F30" s="48"/>
      <c r="G30" s="48"/>
      <c r="H30" s="48"/>
      <c r="I30" s="48"/>
      <c r="J30" s="48"/>
      <c r="K30" s="48"/>
      <c r="L30" s="48"/>
      <c r="M30" s="48"/>
      <c r="N30" s="48"/>
      <c r="O30" s="48"/>
      <c r="P30" s="48"/>
      <c r="Q30" s="48"/>
      <c r="R30" s="48"/>
      <c r="S30" s="48"/>
      <c r="T30" s="48"/>
      <c r="U30" s="48"/>
      <c r="V30" s="48"/>
      <c r="W30" s="48"/>
    </row>
    <row r="31" spans="1:23" x14ac:dyDescent="0.25">
      <c r="A31" s="48"/>
      <c r="B31" s="48"/>
      <c r="C31" s="48"/>
      <c r="D31" s="48"/>
      <c r="E31" s="48"/>
      <c r="F31" s="48"/>
      <c r="G31" s="48"/>
      <c r="H31" s="48"/>
      <c r="I31" s="48"/>
      <c r="J31" s="48"/>
      <c r="K31" s="48"/>
      <c r="L31" s="48"/>
      <c r="M31" s="48"/>
      <c r="N31" s="48"/>
      <c r="O31" s="48"/>
      <c r="P31" s="48"/>
      <c r="Q31" s="48"/>
      <c r="R31" s="48"/>
      <c r="S31" s="48"/>
      <c r="T31" s="48"/>
      <c r="U31" s="48"/>
      <c r="V31" s="48"/>
      <c r="W31" s="48"/>
    </row>
    <row r="32" spans="1:23" x14ac:dyDescent="0.25">
      <c r="A32" s="48"/>
      <c r="B32" s="48"/>
      <c r="C32" s="48"/>
      <c r="D32" s="48"/>
      <c r="E32" s="48"/>
      <c r="F32" s="48"/>
      <c r="G32" s="48"/>
      <c r="H32" s="48"/>
      <c r="I32" s="48"/>
      <c r="J32" s="48"/>
      <c r="K32" s="48"/>
      <c r="L32" s="48"/>
      <c r="M32" s="48"/>
      <c r="N32" s="48"/>
      <c r="O32" s="48"/>
      <c r="P32" s="48"/>
      <c r="Q32" s="48"/>
      <c r="R32" s="48"/>
      <c r="S32" s="48"/>
      <c r="T32" s="48"/>
      <c r="U32" s="48"/>
      <c r="V32" s="48"/>
      <c r="W32" s="48"/>
    </row>
  </sheetData>
  <mergeCells count="22">
    <mergeCell ref="U1:U2"/>
    <mergeCell ref="V1:V2"/>
    <mergeCell ref="W1:W2"/>
    <mergeCell ref="S1:S2"/>
    <mergeCell ref="T1:T2"/>
    <mergeCell ref="A2:M2"/>
    <mergeCell ref="A4:A13"/>
    <mergeCell ref="B4:B13"/>
    <mergeCell ref="Q1:Q2"/>
    <mergeCell ref="R1:R2"/>
    <mergeCell ref="A1:C1"/>
    <mergeCell ref="D1:F1"/>
    <mergeCell ref="H1:M1"/>
    <mergeCell ref="N1:N2"/>
    <mergeCell ref="O1:O2"/>
    <mergeCell ref="P1:P2"/>
    <mergeCell ref="A15:A16"/>
    <mergeCell ref="B15:B16"/>
    <mergeCell ref="A17:A18"/>
    <mergeCell ref="B17:B18"/>
    <mergeCell ref="A20:A23"/>
    <mergeCell ref="B20:B23"/>
  </mergeCells>
  <pageMargins left="0.511811024" right="0.511811024" top="0.78740157499999996" bottom="0.78740157499999996" header="0.31496062000000002" footer="0.31496062000000002"/>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17</vt:i4>
      </vt:variant>
    </vt:vector>
  </HeadingPairs>
  <TitlesOfParts>
    <vt:vector size="17" baseType="lpstr">
      <vt:lpstr>COVEST</vt:lpstr>
      <vt:lpstr>PROEX</vt:lpstr>
      <vt:lpstr>PROEN</vt:lpstr>
      <vt:lpstr>MUSEU</vt:lpstr>
      <vt:lpstr>ESAG</vt:lpstr>
      <vt:lpstr>CEART</vt:lpstr>
      <vt:lpstr>FAED</vt:lpstr>
      <vt:lpstr>CEFID</vt:lpstr>
      <vt:lpstr>CCT</vt:lpstr>
      <vt:lpstr>CEPLAN</vt:lpstr>
      <vt:lpstr>CAV</vt:lpstr>
      <vt:lpstr>CEO</vt:lpstr>
      <vt:lpstr>CEAVI</vt:lpstr>
      <vt:lpstr>CERES</vt:lpstr>
      <vt:lpstr>GESTOR</vt:lpstr>
      <vt:lpstr>Modelo Anexo II IN 002_2014</vt:lpstr>
      <vt:lpstr>Modelo Anexo I IN 002_2014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CAMILA DE ALMEIDA LUCA</dc:creator>
  <cp:lastModifiedBy>RAFAEL XAVIER DOS SANTOS MURARO</cp:lastModifiedBy>
  <dcterms:created xsi:type="dcterms:W3CDTF">2019-03-22T20:17:41Z</dcterms:created>
  <dcterms:modified xsi:type="dcterms:W3CDTF">2019-10-09T15:03:06Z</dcterms:modified>
</cp:coreProperties>
</file>